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srv07\社内\共有\043村山\☆★2025年下期部数表\未　ブロック別資料2025下期\"/>
    </mc:Choice>
  </mc:AlternateContent>
  <xr:revisionPtr revIDLastSave="0" documentId="13_ncr:1_{55696C42-5243-4F2A-8B1F-B0BB2142200B}" xr6:coauthVersionLast="47" xr6:coauthVersionMax="47" xr10:uidLastSave="{00000000-0000-0000-0000-000000000000}"/>
  <bookViews>
    <workbookView xWindow="21330" yWindow="0" windowWidth="16380" windowHeight="14055" tabRatio="845" xr2:uid="{00000000-000D-0000-FFFF-FFFF00000000}"/>
  </bookViews>
  <sheets>
    <sheet name="中部" sheetId="21" r:id="rId1"/>
    <sheet name="静岡市(清水区)" sheetId="7" r:id="rId2"/>
    <sheet name="静岡市(葵区･駿河区)" sheetId="4" r:id="rId3"/>
    <sheet name="焼津･藤枝" sheetId="14" r:id="rId4"/>
    <sheet name="島田" sheetId="3" r:id="rId5"/>
    <sheet name="川根" sheetId="19" r:id="rId6"/>
    <sheet name="榛原-御前崎" sheetId="15" r:id="rId7"/>
    <sheet name="市町村別" sheetId="24" state="hidden" r:id="rId8"/>
  </sheets>
  <definedNames>
    <definedName name="_xlnm.Print_Area" localSheetId="3">焼津･藤枝!$A$1:$O$92</definedName>
    <definedName name="_xlnm.Print_Area" localSheetId="6">'榛原-御前崎'!$A$1:$O$92</definedName>
    <definedName name="_xlnm.Print_Area" localSheetId="2">'静岡市(葵区･駿河区)'!$A$1:$O$92</definedName>
    <definedName name="_xlnm.Print_Area" localSheetId="1">'静岡市(清水区)'!$A$1:$O$92</definedName>
    <definedName name="_xlnm.Print_Area" localSheetId="5">川根!$A$1:$O$92</definedName>
    <definedName name="_xlnm.Print_Area" localSheetId="0">中部!$A$1:$O$52</definedName>
    <definedName name="_xlnm.Print_Area" localSheetId="4">島田!$A$1:$O$92</definedName>
  </definedNames>
  <calcPr calcId="191029"/>
</workbook>
</file>

<file path=xl/calcChain.xml><?xml version="1.0" encoding="utf-8"?>
<calcChain xmlns="http://schemas.openxmlformats.org/spreadsheetml/2006/main">
  <c r="M12" i="21" l="1"/>
  <c r="M19" i="21"/>
  <c r="M18" i="21"/>
  <c r="M17" i="21"/>
  <c r="M16" i="21"/>
  <c r="M15" i="21"/>
  <c r="M14" i="21"/>
  <c r="M13" i="21"/>
  <c r="M90" i="15"/>
  <c r="M90" i="4"/>
  <c r="G78" i="15" l="1"/>
  <c r="B78" i="15"/>
  <c r="L77" i="15"/>
  <c r="G77" i="15"/>
  <c r="G78" i="19"/>
  <c r="B78" i="19"/>
  <c r="L77" i="19"/>
  <c r="G77" i="19"/>
  <c r="G78" i="3"/>
  <c r="B78" i="3"/>
  <c r="L77" i="3"/>
  <c r="G77" i="3"/>
  <c r="G78" i="14"/>
  <c r="B78" i="14"/>
  <c r="L77" i="14"/>
  <c r="G77" i="14"/>
  <c r="G78" i="4"/>
  <c r="B78" i="4"/>
  <c r="L77" i="4"/>
  <c r="G77" i="4"/>
  <c r="G78" i="7"/>
  <c r="B78" i="7"/>
  <c r="L77" i="7"/>
  <c r="G77" i="7"/>
  <c r="N13" i="21" l="1"/>
  <c r="N14" i="21"/>
  <c r="N15" i="21"/>
  <c r="N16" i="21"/>
  <c r="N17" i="21"/>
  <c r="N18" i="21"/>
  <c r="N19" i="21"/>
  <c r="N20" i="21"/>
  <c r="N12" i="21"/>
  <c r="N11" i="21"/>
  <c r="N10" i="21"/>
  <c r="N9" i="21"/>
  <c r="N8" i="21"/>
  <c r="N7" i="21"/>
  <c r="I44" i="21"/>
  <c r="I45" i="21"/>
  <c r="I46" i="21"/>
  <c r="I47" i="21"/>
  <c r="I48" i="21"/>
  <c r="I43" i="21"/>
  <c r="I40" i="21"/>
  <c r="I41" i="21"/>
  <c r="I42" i="21"/>
  <c r="I39" i="21"/>
  <c r="I29" i="21"/>
  <c r="I30" i="21"/>
  <c r="I31" i="21"/>
  <c r="I32" i="21"/>
  <c r="I33" i="21"/>
  <c r="I34" i="21"/>
  <c r="I35" i="21"/>
  <c r="I36" i="21"/>
  <c r="I37" i="21"/>
  <c r="I38" i="21"/>
  <c r="I28" i="21"/>
  <c r="I15" i="21"/>
  <c r="I16" i="21"/>
  <c r="I17" i="21"/>
  <c r="I18" i="21"/>
  <c r="I19" i="21"/>
  <c r="I20" i="21"/>
  <c r="I21" i="21"/>
  <c r="I22" i="21"/>
  <c r="I23" i="21"/>
  <c r="I24" i="21"/>
  <c r="M8" i="21"/>
  <c r="M9" i="21"/>
  <c r="M11" i="21"/>
  <c r="M7" i="21"/>
  <c r="H44" i="21"/>
  <c r="H45" i="21"/>
  <c r="H46" i="21"/>
  <c r="H47" i="21"/>
  <c r="H48" i="21"/>
  <c r="H43" i="21"/>
  <c r="H40" i="21"/>
  <c r="H41" i="21"/>
  <c r="H42" i="21"/>
  <c r="H39" i="21"/>
  <c r="H29" i="21"/>
  <c r="H30" i="21"/>
  <c r="H31" i="21"/>
  <c r="H32" i="21"/>
  <c r="H33" i="21"/>
  <c r="H34" i="21"/>
  <c r="H35" i="21"/>
  <c r="H36" i="21"/>
  <c r="H37" i="21"/>
  <c r="H38" i="21"/>
  <c r="H28" i="21"/>
  <c r="I12" i="21"/>
  <c r="H25" i="21"/>
  <c r="H15" i="21"/>
  <c r="H16" i="21"/>
  <c r="H17" i="21"/>
  <c r="H18" i="21"/>
  <c r="H19" i="21"/>
  <c r="H20" i="21"/>
  <c r="H21" i="21"/>
  <c r="H22" i="21"/>
  <c r="H23" i="21"/>
  <c r="H24" i="21"/>
  <c r="H14" i="21"/>
  <c r="H13" i="21"/>
  <c r="H12" i="21"/>
  <c r="H26" i="21"/>
  <c r="H27" i="21"/>
  <c r="I7" i="21" l="1"/>
  <c r="I8" i="21"/>
  <c r="I9" i="21"/>
  <c r="I10" i="21"/>
  <c r="I11" i="21"/>
  <c r="I13" i="21"/>
  <c r="I14" i="21"/>
  <c r="I25" i="21"/>
  <c r="I26" i="21"/>
  <c r="I27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31" i="21"/>
  <c r="D32" i="21"/>
  <c r="D33" i="21"/>
  <c r="D34" i="21"/>
  <c r="D35" i="21"/>
  <c r="D36" i="21"/>
  <c r="D37" i="21"/>
  <c r="D38" i="21"/>
  <c r="D39" i="21"/>
  <c r="D40" i="21"/>
  <c r="D41" i="21"/>
  <c r="D42" i="21"/>
  <c r="D43" i="21"/>
  <c r="D44" i="21"/>
  <c r="D45" i="21"/>
  <c r="D46" i="21"/>
  <c r="D47" i="21"/>
  <c r="D48" i="21"/>
  <c r="D42" i="24"/>
  <c r="H11" i="21"/>
  <c r="H10" i="21"/>
  <c r="H9" i="21"/>
  <c r="H8" i="21"/>
  <c r="H7" i="21"/>
  <c r="C48" i="21"/>
  <c r="C47" i="21"/>
  <c r="C46" i="21"/>
  <c r="C45" i="21"/>
  <c r="C44" i="21"/>
  <c r="C43" i="21"/>
  <c r="C42" i="21"/>
  <c r="C41" i="21"/>
  <c r="C40" i="21"/>
  <c r="C39" i="21"/>
  <c r="C38" i="21"/>
  <c r="C37" i="21"/>
  <c r="C36" i="21"/>
  <c r="C35" i="21"/>
  <c r="C34" i="21"/>
  <c r="C33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C20" i="21"/>
  <c r="C19" i="21"/>
  <c r="C18" i="21"/>
  <c r="C17" i="21"/>
  <c r="C16" i="21"/>
  <c r="C15" i="21"/>
  <c r="C14" i="21"/>
  <c r="C13" i="21"/>
  <c r="C12" i="21"/>
  <c r="C11" i="21"/>
  <c r="C10" i="21"/>
  <c r="C9" i="21"/>
  <c r="C8" i="21"/>
  <c r="C7" i="21"/>
  <c r="E41" i="24"/>
  <c r="E40" i="24"/>
  <c r="E39" i="24"/>
  <c r="E38" i="24"/>
  <c r="E37" i="24"/>
  <c r="E36" i="24"/>
  <c r="E35" i="24"/>
  <c r="E34" i="24"/>
  <c r="E33" i="24"/>
  <c r="E32" i="24"/>
  <c r="E31" i="24"/>
  <c r="E30" i="24"/>
  <c r="E29" i="24"/>
  <c r="E28" i="24"/>
  <c r="E27" i="24"/>
  <c r="E26" i="24"/>
  <c r="E25" i="24"/>
  <c r="E24" i="24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E8" i="24"/>
  <c r="E7" i="24"/>
  <c r="E6" i="24"/>
  <c r="N90" i="15"/>
  <c r="N90" i="19"/>
  <c r="M90" i="19"/>
  <c r="N90" i="3"/>
  <c r="M90" i="3"/>
  <c r="N90" i="14"/>
  <c r="M90" i="14"/>
  <c r="N90" i="4"/>
  <c r="N90" i="7"/>
  <c r="M90" i="7"/>
  <c r="N48" i="21" l="1"/>
  <c r="H3" i="21" s="1"/>
  <c r="E42" i="24"/>
  <c r="M48" i="21"/>
  <c r="E5" i="21" s="1"/>
  <c r="H5" i="21" l="1"/>
  <c r="L78" i="15"/>
  <c r="L78" i="4"/>
  <c r="L78" i="19"/>
  <c r="L78" i="7"/>
  <c r="L78" i="3"/>
  <c r="L78" i="14"/>
</calcChain>
</file>

<file path=xl/sharedStrings.xml><?xml version="1.0" encoding="utf-8"?>
<sst xmlns="http://schemas.openxmlformats.org/spreadsheetml/2006/main" count="615" uniqueCount="262">
  <si>
    <t>配布部数</t>
    <rPh sb="0" eb="2">
      <t>ハイフ</t>
    </rPh>
    <rPh sb="2" eb="4">
      <t>ブスウ</t>
    </rPh>
    <phoneticPr fontId="2"/>
  </si>
  <si>
    <t>№</t>
    <phoneticPr fontId="2"/>
  </si>
  <si>
    <t>広告主</t>
    <rPh sb="0" eb="3">
      <t>コウコクヌシ</t>
    </rPh>
    <phoneticPr fontId="2"/>
  </si>
  <si>
    <t>折込日</t>
    <rPh sb="0" eb="2">
      <t>オリコミ</t>
    </rPh>
    <rPh sb="2" eb="3">
      <t>ビ</t>
    </rPh>
    <phoneticPr fontId="2"/>
  </si>
  <si>
    <t>サイズ</t>
    <phoneticPr fontId="2"/>
  </si>
  <si>
    <t>部数</t>
    <rPh sb="0" eb="2">
      <t>ブスウ</t>
    </rPh>
    <phoneticPr fontId="2"/>
  </si>
  <si>
    <t>地区</t>
    <rPh sb="0" eb="2">
      <t>チク</t>
    </rPh>
    <phoneticPr fontId="2"/>
  </si>
  <si>
    <t>タイトル</t>
    <phoneticPr fontId="2"/>
  </si>
  <si>
    <t>松富</t>
    <rPh sb="0" eb="1">
      <t>マツ</t>
    </rPh>
    <rPh sb="1" eb="2">
      <t>トミ</t>
    </rPh>
    <phoneticPr fontId="2"/>
  </si>
  <si>
    <t>本通</t>
    <rPh sb="0" eb="2">
      <t>ホントオリ</t>
    </rPh>
    <phoneticPr fontId="2"/>
  </si>
  <si>
    <t>安東</t>
    <rPh sb="0" eb="2">
      <t>アンドウ</t>
    </rPh>
    <phoneticPr fontId="2"/>
  </si>
  <si>
    <t>鷹匠</t>
    <rPh sb="0" eb="2">
      <t>タカジョウ</t>
    </rPh>
    <phoneticPr fontId="2"/>
  </si>
  <si>
    <t>上土</t>
    <rPh sb="0" eb="2">
      <t>アゲツチ</t>
    </rPh>
    <phoneticPr fontId="2"/>
  </si>
  <si>
    <t>麻機</t>
    <rPh sb="0" eb="1">
      <t>アサ</t>
    </rPh>
    <rPh sb="1" eb="2">
      <t>ハタ</t>
    </rPh>
    <phoneticPr fontId="2"/>
  </si>
  <si>
    <t>瀬名</t>
    <rPh sb="0" eb="2">
      <t>セナ</t>
    </rPh>
    <phoneticPr fontId="2"/>
  </si>
  <si>
    <t>小鹿</t>
    <rPh sb="0" eb="1">
      <t>オ</t>
    </rPh>
    <rPh sb="1" eb="2">
      <t>シカ</t>
    </rPh>
    <phoneticPr fontId="2"/>
  </si>
  <si>
    <t>八幡</t>
    <rPh sb="0" eb="2">
      <t>ヤハタ</t>
    </rPh>
    <phoneticPr fontId="2"/>
  </si>
  <si>
    <t>高松</t>
    <rPh sb="0" eb="2">
      <t>タカマツ</t>
    </rPh>
    <phoneticPr fontId="2"/>
  </si>
  <si>
    <t>中島</t>
    <rPh sb="0" eb="2">
      <t>ナカジマ</t>
    </rPh>
    <phoneticPr fontId="2"/>
  </si>
  <si>
    <t>中田</t>
    <rPh sb="0" eb="2">
      <t>ナカダ</t>
    </rPh>
    <phoneticPr fontId="2"/>
  </si>
  <si>
    <t>用宗</t>
    <rPh sb="0" eb="2">
      <t>モチムネ</t>
    </rPh>
    <phoneticPr fontId="2"/>
  </si>
  <si>
    <t>指示</t>
    <rPh sb="0" eb="2">
      <t>シジ</t>
    </rPh>
    <phoneticPr fontId="2"/>
  </si>
  <si>
    <t>㈱静岡オリコミ</t>
    <rPh sb="1" eb="3">
      <t>シズオカ</t>
    </rPh>
    <phoneticPr fontId="2"/>
  </si>
  <si>
    <t>扱部数</t>
    <rPh sb="0" eb="1">
      <t>アツカ</t>
    </rPh>
    <rPh sb="1" eb="3">
      <t>ブスウ</t>
    </rPh>
    <phoneticPr fontId="2"/>
  </si>
  <si>
    <t>浜松支社 浜松市中区和合町220-1011</t>
    <rPh sb="0" eb="2">
      <t>ハママツ</t>
    </rPh>
    <rPh sb="2" eb="4">
      <t>シシャ</t>
    </rPh>
    <rPh sb="5" eb="8">
      <t>ハママツシ</t>
    </rPh>
    <rPh sb="8" eb="10">
      <t>ナカク</t>
    </rPh>
    <rPh sb="10" eb="12">
      <t>ワゴウ</t>
    </rPh>
    <rPh sb="12" eb="13">
      <t>チョウ</t>
    </rPh>
    <phoneticPr fontId="2"/>
  </si>
  <si>
    <t>営業本部 静岡市駿河区中野新田346-2</t>
    <rPh sb="0" eb="2">
      <t>エイギョウ</t>
    </rPh>
    <rPh sb="2" eb="4">
      <t>ホンブ</t>
    </rPh>
    <rPh sb="5" eb="7">
      <t>シズオカ</t>
    </rPh>
    <rPh sb="7" eb="8">
      <t>シ</t>
    </rPh>
    <rPh sb="8" eb="10">
      <t>スルガ</t>
    </rPh>
    <rPh sb="10" eb="11">
      <t>ク</t>
    </rPh>
    <rPh sb="11" eb="13">
      <t>ナカノ</t>
    </rPh>
    <rPh sb="13" eb="15">
      <t>シンデン</t>
    </rPh>
    <phoneticPr fontId="2"/>
  </si>
  <si>
    <t>静岡市(清水区)</t>
    <rPh sb="0" eb="3">
      <t>シズオカシ</t>
    </rPh>
    <rPh sb="4" eb="6">
      <t>シミズ</t>
    </rPh>
    <rPh sb="6" eb="7">
      <t>ク</t>
    </rPh>
    <phoneticPr fontId="2"/>
  </si>
  <si>
    <t>静岡市(葵区･駿河区)</t>
    <rPh sb="0" eb="3">
      <t>シズオカシ</t>
    </rPh>
    <rPh sb="4" eb="5">
      <t>アオイ</t>
    </rPh>
    <rPh sb="5" eb="6">
      <t>ク</t>
    </rPh>
    <rPh sb="7" eb="9">
      <t>スルガ</t>
    </rPh>
    <rPh sb="9" eb="10">
      <t>ク</t>
    </rPh>
    <phoneticPr fontId="2"/>
  </si>
  <si>
    <t>焼津市･藤枝市</t>
    <rPh sb="0" eb="3">
      <t>ヤイヅシ</t>
    </rPh>
    <rPh sb="4" eb="7">
      <t>フジエダシ</t>
    </rPh>
    <phoneticPr fontId="2"/>
  </si>
  <si>
    <t>島田市</t>
    <rPh sb="0" eb="3">
      <t>シマダシ</t>
    </rPh>
    <phoneticPr fontId="2"/>
  </si>
  <si>
    <t>川根</t>
    <rPh sb="0" eb="2">
      <t>カワネ</t>
    </rPh>
    <phoneticPr fontId="2"/>
  </si>
  <si>
    <t>榛原郡-御前崎市</t>
    <rPh sb="0" eb="3">
      <t>ハイバラグン</t>
    </rPh>
    <rPh sb="4" eb="8">
      <t>オマエザキシ</t>
    </rPh>
    <phoneticPr fontId="2"/>
  </si>
  <si>
    <t>駅南</t>
    <rPh sb="0" eb="2">
      <t>エキナン</t>
    </rPh>
    <phoneticPr fontId="2"/>
  </si>
  <si>
    <t>駅北</t>
    <rPh sb="0" eb="1">
      <t>エキ</t>
    </rPh>
    <rPh sb="1" eb="2">
      <t>キタ</t>
    </rPh>
    <phoneticPr fontId="2"/>
  </si>
  <si>
    <t>清1</t>
    <rPh sb="0" eb="1">
      <t>キヨ</t>
    </rPh>
    <phoneticPr fontId="2"/>
  </si>
  <si>
    <t>清2</t>
    <rPh sb="0" eb="1">
      <t>キヨ</t>
    </rPh>
    <phoneticPr fontId="2"/>
  </si>
  <si>
    <t>御1</t>
    <rPh sb="0" eb="1">
      <t>ゴ</t>
    </rPh>
    <phoneticPr fontId="2"/>
  </si>
  <si>
    <t>御2</t>
    <rPh sb="0" eb="1">
      <t>ゴ</t>
    </rPh>
    <phoneticPr fontId="2"/>
  </si>
  <si>
    <t>清3</t>
    <rPh sb="0" eb="1">
      <t>キヨ</t>
    </rPh>
    <phoneticPr fontId="2"/>
  </si>
  <si>
    <t>清4</t>
    <rPh sb="0" eb="1">
      <t>キヨ</t>
    </rPh>
    <phoneticPr fontId="2"/>
  </si>
  <si>
    <t>清5</t>
    <rPh sb="0" eb="1">
      <t>キヨ</t>
    </rPh>
    <phoneticPr fontId="2"/>
  </si>
  <si>
    <t>清6</t>
    <rPh sb="0" eb="1">
      <t>キヨ</t>
    </rPh>
    <phoneticPr fontId="2"/>
  </si>
  <si>
    <t>清7</t>
    <rPh sb="0" eb="1">
      <t>キヨ</t>
    </rPh>
    <phoneticPr fontId="2"/>
  </si>
  <si>
    <t>清8</t>
    <rPh sb="0" eb="1">
      <t>キヨ</t>
    </rPh>
    <phoneticPr fontId="2"/>
  </si>
  <si>
    <t>清9</t>
    <rPh sb="0" eb="1">
      <t>キヨ</t>
    </rPh>
    <phoneticPr fontId="2"/>
  </si>
  <si>
    <t>清10</t>
    <rPh sb="0" eb="1">
      <t>キヨ</t>
    </rPh>
    <phoneticPr fontId="2"/>
  </si>
  <si>
    <t>清11</t>
    <rPh sb="0" eb="1">
      <t>キヨ</t>
    </rPh>
    <phoneticPr fontId="2"/>
  </si>
  <si>
    <t>清12</t>
    <rPh sb="0" eb="1">
      <t>キヨ</t>
    </rPh>
    <phoneticPr fontId="2"/>
  </si>
  <si>
    <t>清13</t>
    <rPh sb="0" eb="1">
      <t>キヨ</t>
    </rPh>
    <phoneticPr fontId="2"/>
  </si>
  <si>
    <t>清14</t>
    <rPh sb="0" eb="1">
      <t>キヨ</t>
    </rPh>
    <phoneticPr fontId="2"/>
  </si>
  <si>
    <t>清15</t>
    <rPh sb="0" eb="1">
      <t>キヨ</t>
    </rPh>
    <phoneticPr fontId="2"/>
  </si>
  <si>
    <t>清16</t>
    <rPh sb="0" eb="1">
      <t>キヨ</t>
    </rPh>
    <phoneticPr fontId="2"/>
  </si>
  <si>
    <t>清17</t>
    <rPh sb="0" eb="1">
      <t>キヨ</t>
    </rPh>
    <phoneticPr fontId="2"/>
  </si>
  <si>
    <t>清18</t>
    <rPh sb="0" eb="1">
      <t>キヨ</t>
    </rPh>
    <phoneticPr fontId="2"/>
  </si>
  <si>
    <t>清19</t>
    <rPh sb="0" eb="1">
      <t>キヨ</t>
    </rPh>
    <phoneticPr fontId="2"/>
  </si>
  <si>
    <t>清20</t>
    <rPh sb="0" eb="1">
      <t>キヨ</t>
    </rPh>
    <phoneticPr fontId="2"/>
  </si>
  <si>
    <t>辻</t>
    <rPh sb="0" eb="1">
      <t>ツジ</t>
    </rPh>
    <phoneticPr fontId="2"/>
  </si>
  <si>
    <t>江尻</t>
    <rPh sb="0" eb="2">
      <t>エジリ</t>
    </rPh>
    <phoneticPr fontId="2"/>
  </si>
  <si>
    <t>入江</t>
    <rPh sb="0" eb="2">
      <t>イリエ</t>
    </rPh>
    <phoneticPr fontId="2"/>
  </si>
  <si>
    <t>浜田</t>
    <rPh sb="0" eb="2">
      <t>ハマダ</t>
    </rPh>
    <phoneticPr fontId="2"/>
  </si>
  <si>
    <t>岡</t>
    <rPh sb="0" eb="1">
      <t>オカ</t>
    </rPh>
    <phoneticPr fontId="2"/>
  </si>
  <si>
    <t>船越</t>
    <rPh sb="0" eb="2">
      <t>フナコシ</t>
    </rPh>
    <phoneticPr fontId="2"/>
  </si>
  <si>
    <t>清水</t>
    <rPh sb="0" eb="2">
      <t>シミズ</t>
    </rPh>
    <phoneticPr fontId="2"/>
  </si>
  <si>
    <t>不二見</t>
    <rPh sb="0" eb="1">
      <t>フ</t>
    </rPh>
    <rPh sb="1" eb="2">
      <t>ニ</t>
    </rPh>
    <rPh sb="2" eb="3">
      <t>ミ</t>
    </rPh>
    <phoneticPr fontId="2"/>
  </si>
  <si>
    <t>駒越</t>
    <rPh sb="0" eb="2">
      <t>コマゴエ</t>
    </rPh>
    <phoneticPr fontId="2"/>
  </si>
  <si>
    <t>折戸</t>
    <rPh sb="0" eb="2">
      <t>オリド</t>
    </rPh>
    <phoneticPr fontId="2"/>
  </si>
  <si>
    <t>三保</t>
    <rPh sb="0" eb="1">
      <t>ミ</t>
    </rPh>
    <rPh sb="1" eb="2">
      <t>ホ</t>
    </rPh>
    <phoneticPr fontId="2"/>
  </si>
  <si>
    <t>飯田</t>
    <rPh sb="0" eb="2">
      <t>イイダ</t>
    </rPh>
    <phoneticPr fontId="2"/>
  </si>
  <si>
    <t>高部</t>
    <rPh sb="0" eb="2">
      <t>タカベ</t>
    </rPh>
    <phoneticPr fontId="2"/>
  </si>
  <si>
    <t>有度</t>
    <rPh sb="0" eb="2">
      <t>ウド</t>
    </rPh>
    <phoneticPr fontId="2"/>
  </si>
  <si>
    <t>庵原</t>
    <rPh sb="0" eb="2">
      <t>イハラ</t>
    </rPh>
    <phoneticPr fontId="2"/>
  </si>
  <si>
    <t>袖師</t>
    <rPh sb="0" eb="1">
      <t>ソデ</t>
    </rPh>
    <rPh sb="1" eb="2">
      <t>シ</t>
    </rPh>
    <phoneticPr fontId="2"/>
  </si>
  <si>
    <t>興津</t>
    <rPh sb="0" eb="2">
      <t>オキツ</t>
    </rPh>
    <phoneticPr fontId="2"/>
  </si>
  <si>
    <t>小島</t>
    <rPh sb="0" eb="2">
      <t>コジマ</t>
    </rPh>
    <phoneticPr fontId="2"/>
  </si>
  <si>
    <t>由比</t>
    <rPh sb="0" eb="2">
      <t>ユイ</t>
    </rPh>
    <phoneticPr fontId="2"/>
  </si>
  <si>
    <t>蒲原</t>
    <rPh sb="0" eb="2">
      <t>カンバラ</t>
    </rPh>
    <phoneticPr fontId="2"/>
  </si>
  <si>
    <t>静1</t>
    <rPh sb="0" eb="1">
      <t>シズ</t>
    </rPh>
    <phoneticPr fontId="2"/>
  </si>
  <si>
    <t>静2</t>
    <rPh sb="0" eb="1">
      <t>シズ</t>
    </rPh>
    <phoneticPr fontId="2"/>
  </si>
  <si>
    <t>静3</t>
    <rPh sb="0" eb="1">
      <t>シズ</t>
    </rPh>
    <phoneticPr fontId="2"/>
  </si>
  <si>
    <t>静4</t>
    <rPh sb="0" eb="1">
      <t>シズ</t>
    </rPh>
    <phoneticPr fontId="2"/>
  </si>
  <si>
    <t>静5</t>
    <rPh sb="0" eb="1">
      <t>シズ</t>
    </rPh>
    <phoneticPr fontId="2"/>
  </si>
  <si>
    <t>静6</t>
    <rPh sb="0" eb="1">
      <t>シズ</t>
    </rPh>
    <phoneticPr fontId="2"/>
  </si>
  <si>
    <t>静7</t>
    <rPh sb="0" eb="1">
      <t>シズ</t>
    </rPh>
    <phoneticPr fontId="2"/>
  </si>
  <si>
    <t>静8</t>
    <rPh sb="0" eb="1">
      <t>シズ</t>
    </rPh>
    <phoneticPr fontId="2"/>
  </si>
  <si>
    <t>静9</t>
    <rPh sb="0" eb="1">
      <t>シズ</t>
    </rPh>
    <phoneticPr fontId="2"/>
  </si>
  <si>
    <t>静10</t>
    <rPh sb="0" eb="1">
      <t>シズ</t>
    </rPh>
    <phoneticPr fontId="2"/>
  </si>
  <si>
    <t>静11</t>
    <rPh sb="0" eb="1">
      <t>シズ</t>
    </rPh>
    <phoneticPr fontId="2"/>
  </si>
  <si>
    <t>静12</t>
    <rPh sb="0" eb="1">
      <t>シズ</t>
    </rPh>
    <phoneticPr fontId="2"/>
  </si>
  <si>
    <t>静13</t>
    <rPh sb="0" eb="1">
      <t>シズ</t>
    </rPh>
    <phoneticPr fontId="2"/>
  </si>
  <si>
    <t>静14</t>
    <rPh sb="0" eb="1">
      <t>シズ</t>
    </rPh>
    <phoneticPr fontId="2"/>
  </si>
  <si>
    <t>静15</t>
    <rPh sb="0" eb="1">
      <t>シズ</t>
    </rPh>
    <phoneticPr fontId="2"/>
  </si>
  <si>
    <t>静16</t>
    <rPh sb="0" eb="1">
      <t>シズ</t>
    </rPh>
    <phoneticPr fontId="2"/>
  </si>
  <si>
    <t>静17</t>
    <rPh sb="0" eb="1">
      <t>シズ</t>
    </rPh>
    <phoneticPr fontId="2"/>
  </si>
  <si>
    <t>丸子</t>
    <rPh sb="0" eb="2">
      <t>マルコ</t>
    </rPh>
    <phoneticPr fontId="2"/>
  </si>
  <si>
    <t>羽鳥</t>
    <rPh sb="0" eb="2">
      <t>ハトリ</t>
    </rPh>
    <phoneticPr fontId="2"/>
  </si>
  <si>
    <t>安倍口</t>
    <rPh sb="0" eb="2">
      <t>アベ</t>
    </rPh>
    <rPh sb="2" eb="3">
      <t>グチ</t>
    </rPh>
    <phoneticPr fontId="2"/>
  </si>
  <si>
    <t>東益津</t>
    <rPh sb="0" eb="1">
      <t>ヒガシ</t>
    </rPh>
    <rPh sb="1" eb="2">
      <t>マ</t>
    </rPh>
    <rPh sb="2" eb="3">
      <t>ツ</t>
    </rPh>
    <phoneticPr fontId="2"/>
  </si>
  <si>
    <t>豊田</t>
    <rPh sb="0" eb="2">
      <t>トヨダ</t>
    </rPh>
    <phoneticPr fontId="2"/>
  </si>
  <si>
    <t>焼津</t>
    <rPh sb="0" eb="2">
      <t>ヤイヅ</t>
    </rPh>
    <phoneticPr fontId="2"/>
  </si>
  <si>
    <t>小川</t>
    <rPh sb="0" eb="2">
      <t>オガワ</t>
    </rPh>
    <phoneticPr fontId="2"/>
  </si>
  <si>
    <t>石津</t>
    <rPh sb="0" eb="2">
      <t>イシヅ</t>
    </rPh>
    <phoneticPr fontId="2"/>
  </si>
  <si>
    <t>和田</t>
    <rPh sb="0" eb="2">
      <t>ワダ</t>
    </rPh>
    <phoneticPr fontId="2"/>
  </si>
  <si>
    <t>大富</t>
    <rPh sb="0" eb="1">
      <t>オオ</t>
    </rPh>
    <rPh sb="1" eb="2">
      <t>トミ</t>
    </rPh>
    <phoneticPr fontId="2"/>
  </si>
  <si>
    <t>大井川</t>
    <rPh sb="0" eb="3">
      <t>オオイガワ</t>
    </rPh>
    <phoneticPr fontId="2"/>
  </si>
  <si>
    <t>焼1</t>
    <rPh sb="0" eb="1">
      <t>ヤキ</t>
    </rPh>
    <phoneticPr fontId="2"/>
  </si>
  <si>
    <t>焼2</t>
    <rPh sb="0" eb="1">
      <t>ヤキ</t>
    </rPh>
    <phoneticPr fontId="2"/>
  </si>
  <si>
    <t>焼3</t>
    <rPh sb="0" eb="1">
      <t>ヤキ</t>
    </rPh>
    <phoneticPr fontId="2"/>
  </si>
  <si>
    <t>焼4</t>
    <rPh sb="0" eb="1">
      <t>ヤキ</t>
    </rPh>
    <phoneticPr fontId="2"/>
  </si>
  <si>
    <t>焼5</t>
    <rPh sb="0" eb="1">
      <t>ヤキ</t>
    </rPh>
    <phoneticPr fontId="2"/>
  </si>
  <si>
    <t>焼6</t>
    <rPh sb="0" eb="1">
      <t>ヤキ</t>
    </rPh>
    <phoneticPr fontId="2"/>
  </si>
  <si>
    <t>焼7</t>
    <rPh sb="0" eb="1">
      <t>ヤキ</t>
    </rPh>
    <phoneticPr fontId="2"/>
  </si>
  <si>
    <t>焼8</t>
    <rPh sb="0" eb="1">
      <t>ヤキ</t>
    </rPh>
    <phoneticPr fontId="2"/>
  </si>
  <si>
    <t>焼9</t>
    <rPh sb="0" eb="1">
      <t>ヤキ</t>
    </rPh>
    <phoneticPr fontId="2"/>
  </si>
  <si>
    <t>瀬戸谷</t>
    <rPh sb="0" eb="2">
      <t>セト</t>
    </rPh>
    <rPh sb="2" eb="3">
      <t>タニ</t>
    </rPh>
    <phoneticPr fontId="2"/>
  </si>
  <si>
    <t>葉梨</t>
    <rPh sb="0" eb="2">
      <t>ハナシ</t>
    </rPh>
    <phoneticPr fontId="2"/>
  </si>
  <si>
    <t>広幡</t>
    <rPh sb="0" eb="1">
      <t>ヒロ</t>
    </rPh>
    <rPh sb="1" eb="2">
      <t>ハタ</t>
    </rPh>
    <phoneticPr fontId="2"/>
  </si>
  <si>
    <t>西益津</t>
    <rPh sb="0" eb="1">
      <t>ニシ</t>
    </rPh>
    <rPh sb="1" eb="2">
      <t>マ</t>
    </rPh>
    <rPh sb="2" eb="3">
      <t>ツ</t>
    </rPh>
    <phoneticPr fontId="2"/>
  </si>
  <si>
    <t>藤枝</t>
    <rPh sb="0" eb="2">
      <t>フジエダ</t>
    </rPh>
    <phoneticPr fontId="2"/>
  </si>
  <si>
    <t>藤岡</t>
    <rPh sb="0" eb="2">
      <t>フジオカ</t>
    </rPh>
    <phoneticPr fontId="2"/>
  </si>
  <si>
    <t>志太</t>
    <rPh sb="0" eb="2">
      <t>シダ</t>
    </rPh>
    <phoneticPr fontId="2"/>
  </si>
  <si>
    <t>駅前駅北</t>
    <rPh sb="0" eb="2">
      <t>エキマエ</t>
    </rPh>
    <rPh sb="2" eb="3">
      <t>エキ</t>
    </rPh>
    <rPh sb="3" eb="4">
      <t>キタ</t>
    </rPh>
    <phoneticPr fontId="2"/>
  </si>
  <si>
    <t>駅南東部</t>
    <rPh sb="0" eb="2">
      <t>エキナン</t>
    </rPh>
    <rPh sb="2" eb="4">
      <t>トウブ</t>
    </rPh>
    <phoneticPr fontId="2"/>
  </si>
  <si>
    <t>駅南西部</t>
    <rPh sb="0" eb="2">
      <t>エキナン</t>
    </rPh>
    <rPh sb="2" eb="4">
      <t>セイブ</t>
    </rPh>
    <phoneticPr fontId="2"/>
  </si>
  <si>
    <t>駅南南部</t>
    <rPh sb="0" eb="2">
      <t>エキナン</t>
    </rPh>
    <rPh sb="2" eb="4">
      <t>ナンブ</t>
    </rPh>
    <phoneticPr fontId="2"/>
  </si>
  <si>
    <t>駅南北部</t>
    <rPh sb="0" eb="2">
      <t>エキナン</t>
    </rPh>
    <rPh sb="2" eb="4">
      <t>ホクブ</t>
    </rPh>
    <phoneticPr fontId="2"/>
  </si>
  <si>
    <t>三輪</t>
    <rPh sb="0" eb="2">
      <t>ミワ</t>
    </rPh>
    <phoneticPr fontId="2"/>
  </si>
  <si>
    <t>朝比奈</t>
    <rPh sb="0" eb="3">
      <t>アサヒナ</t>
    </rPh>
    <phoneticPr fontId="2"/>
  </si>
  <si>
    <t>桂島</t>
    <rPh sb="0" eb="1">
      <t>カツラ</t>
    </rPh>
    <rPh sb="1" eb="2">
      <t>シマ</t>
    </rPh>
    <phoneticPr fontId="2"/>
  </si>
  <si>
    <t>内谷</t>
    <rPh sb="0" eb="1">
      <t>ウチ</t>
    </rPh>
    <rPh sb="1" eb="2">
      <t>タニ</t>
    </rPh>
    <phoneticPr fontId="2"/>
  </si>
  <si>
    <t>藤1</t>
    <rPh sb="0" eb="1">
      <t>フジ</t>
    </rPh>
    <phoneticPr fontId="2"/>
  </si>
  <si>
    <t>藤2</t>
    <rPh sb="0" eb="1">
      <t>フジ</t>
    </rPh>
    <phoneticPr fontId="2"/>
  </si>
  <si>
    <t>藤3</t>
    <rPh sb="0" eb="1">
      <t>フジ</t>
    </rPh>
    <phoneticPr fontId="2"/>
  </si>
  <si>
    <t>藤4</t>
    <rPh sb="0" eb="1">
      <t>フジ</t>
    </rPh>
    <phoneticPr fontId="2"/>
  </si>
  <si>
    <t>藤5</t>
    <rPh sb="0" eb="1">
      <t>フジ</t>
    </rPh>
    <phoneticPr fontId="2"/>
  </si>
  <si>
    <t>藤6</t>
    <rPh sb="0" eb="1">
      <t>フジ</t>
    </rPh>
    <phoneticPr fontId="2"/>
  </si>
  <si>
    <t>藤7</t>
    <rPh sb="0" eb="1">
      <t>フジ</t>
    </rPh>
    <phoneticPr fontId="2"/>
  </si>
  <si>
    <t>藤8</t>
    <rPh sb="0" eb="1">
      <t>フジ</t>
    </rPh>
    <phoneticPr fontId="2"/>
  </si>
  <si>
    <t>藤9</t>
    <rPh sb="0" eb="1">
      <t>フジ</t>
    </rPh>
    <phoneticPr fontId="2"/>
  </si>
  <si>
    <t>藤10</t>
    <rPh sb="0" eb="1">
      <t>フジ</t>
    </rPh>
    <phoneticPr fontId="2"/>
  </si>
  <si>
    <t>藤11</t>
    <rPh sb="0" eb="1">
      <t>フジ</t>
    </rPh>
    <phoneticPr fontId="2"/>
  </si>
  <si>
    <t>藤12</t>
    <rPh sb="0" eb="1">
      <t>フジ</t>
    </rPh>
    <phoneticPr fontId="2"/>
  </si>
  <si>
    <t>藤13</t>
    <rPh sb="0" eb="1">
      <t>フジ</t>
    </rPh>
    <phoneticPr fontId="2"/>
  </si>
  <si>
    <t>藤14</t>
    <rPh sb="0" eb="1">
      <t>フジ</t>
    </rPh>
    <phoneticPr fontId="2"/>
  </si>
  <si>
    <t>藤15</t>
    <rPh sb="0" eb="1">
      <t>フジ</t>
    </rPh>
    <phoneticPr fontId="2"/>
  </si>
  <si>
    <t>藤16</t>
    <rPh sb="0" eb="1">
      <t>フジ</t>
    </rPh>
    <phoneticPr fontId="2"/>
  </si>
  <si>
    <t>伊久美</t>
    <rPh sb="0" eb="1">
      <t>イ</t>
    </rPh>
    <rPh sb="1" eb="2">
      <t>キュウ</t>
    </rPh>
    <rPh sb="2" eb="3">
      <t>ミ</t>
    </rPh>
    <phoneticPr fontId="2"/>
  </si>
  <si>
    <t>旗指</t>
    <rPh sb="0" eb="1">
      <t>ハタ</t>
    </rPh>
    <rPh sb="1" eb="2">
      <t>ユビ</t>
    </rPh>
    <phoneticPr fontId="2"/>
  </si>
  <si>
    <t>六合</t>
    <rPh sb="0" eb="2">
      <t>ロクゴウ</t>
    </rPh>
    <phoneticPr fontId="2"/>
  </si>
  <si>
    <t>初倉Ａ</t>
    <rPh sb="0" eb="1">
      <t>ハツ</t>
    </rPh>
    <rPh sb="1" eb="2">
      <t>クラ</t>
    </rPh>
    <phoneticPr fontId="2"/>
  </si>
  <si>
    <t>初倉Ｂ</t>
    <rPh sb="0" eb="1">
      <t>ハツ</t>
    </rPh>
    <rPh sb="1" eb="2">
      <t>クラ</t>
    </rPh>
    <phoneticPr fontId="2"/>
  </si>
  <si>
    <t>五和</t>
    <rPh sb="0" eb="2">
      <t>ゴワ</t>
    </rPh>
    <phoneticPr fontId="2"/>
  </si>
  <si>
    <t>市街地</t>
    <rPh sb="0" eb="3">
      <t>シガイチ</t>
    </rPh>
    <phoneticPr fontId="2"/>
  </si>
  <si>
    <t>神谷城</t>
    <rPh sb="0" eb="1">
      <t>カミ</t>
    </rPh>
    <rPh sb="1" eb="2">
      <t>ヤ</t>
    </rPh>
    <rPh sb="2" eb="3">
      <t>シロ</t>
    </rPh>
    <phoneticPr fontId="2"/>
  </si>
  <si>
    <t>牧之原</t>
    <rPh sb="0" eb="1">
      <t>マキ</t>
    </rPh>
    <rPh sb="1" eb="2">
      <t>ノ</t>
    </rPh>
    <rPh sb="2" eb="3">
      <t>ハラ</t>
    </rPh>
    <phoneticPr fontId="2"/>
  </si>
  <si>
    <t>中日</t>
    <rPh sb="0" eb="2">
      <t>チュウニチ</t>
    </rPh>
    <phoneticPr fontId="2"/>
  </si>
  <si>
    <t>島1</t>
    <rPh sb="0" eb="1">
      <t>シマ</t>
    </rPh>
    <phoneticPr fontId="2"/>
  </si>
  <si>
    <t>島2</t>
    <rPh sb="0" eb="1">
      <t>シマ</t>
    </rPh>
    <phoneticPr fontId="2"/>
  </si>
  <si>
    <t>島3</t>
    <rPh sb="0" eb="1">
      <t>シマ</t>
    </rPh>
    <phoneticPr fontId="2"/>
  </si>
  <si>
    <t>島4</t>
    <rPh sb="0" eb="1">
      <t>シマ</t>
    </rPh>
    <phoneticPr fontId="2"/>
  </si>
  <si>
    <t>島5</t>
    <rPh sb="0" eb="1">
      <t>シマ</t>
    </rPh>
    <phoneticPr fontId="2"/>
  </si>
  <si>
    <t>島6</t>
    <rPh sb="0" eb="1">
      <t>シマ</t>
    </rPh>
    <phoneticPr fontId="2"/>
  </si>
  <si>
    <t>島7</t>
    <rPh sb="0" eb="1">
      <t>シマ</t>
    </rPh>
    <phoneticPr fontId="2"/>
  </si>
  <si>
    <t>島8</t>
    <rPh sb="0" eb="1">
      <t>シマ</t>
    </rPh>
    <phoneticPr fontId="2"/>
  </si>
  <si>
    <t>島9</t>
    <rPh sb="0" eb="1">
      <t>シマ</t>
    </rPh>
    <phoneticPr fontId="2"/>
  </si>
  <si>
    <t>島10</t>
    <rPh sb="0" eb="1">
      <t>シマ</t>
    </rPh>
    <phoneticPr fontId="2"/>
  </si>
  <si>
    <t>家山</t>
    <rPh sb="0" eb="2">
      <t>イエヤマ</t>
    </rPh>
    <phoneticPr fontId="2"/>
  </si>
  <si>
    <t>中川根Ａ</t>
    <rPh sb="0" eb="3">
      <t>ナカカワネ</t>
    </rPh>
    <phoneticPr fontId="2"/>
  </si>
  <si>
    <t>中川根Ｂ</t>
    <rPh sb="0" eb="3">
      <t>ナカカワネ</t>
    </rPh>
    <phoneticPr fontId="2"/>
  </si>
  <si>
    <t>本川根</t>
    <rPh sb="0" eb="1">
      <t>ホン</t>
    </rPh>
    <rPh sb="1" eb="3">
      <t>カワネ</t>
    </rPh>
    <phoneticPr fontId="2"/>
  </si>
  <si>
    <t>神戸</t>
    <rPh sb="0" eb="2">
      <t>コウベ</t>
    </rPh>
    <phoneticPr fontId="2"/>
  </si>
  <si>
    <t>川尻</t>
    <rPh sb="0" eb="2">
      <t>カワジリ</t>
    </rPh>
    <phoneticPr fontId="2"/>
  </si>
  <si>
    <t>片岡</t>
    <rPh sb="0" eb="2">
      <t>カタオカ</t>
    </rPh>
    <phoneticPr fontId="2"/>
  </si>
  <si>
    <t>坂部</t>
    <rPh sb="0" eb="2">
      <t>サカベ</t>
    </rPh>
    <phoneticPr fontId="2"/>
  </si>
  <si>
    <t>細江</t>
    <rPh sb="0" eb="2">
      <t>ホソエ</t>
    </rPh>
    <phoneticPr fontId="2"/>
  </si>
  <si>
    <t>勝間田</t>
    <rPh sb="0" eb="1">
      <t>カツ</t>
    </rPh>
    <rPh sb="1" eb="2">
      <t>アイダ</t>
    </rPh>
    <rPh sb="2" eb="3">
      <t>タ</t>
    </rPh>
    <phoneticPr fontId="2"/>
  </si>
  <si>
    <t>静波</t>
    <rPh sb="0" eb="1">
      <t>シズ</t>
    </rPh>
    <rPh sb="1" eb="2">
      <t>ナミ</t>
    </rPh>
    <phoneticPr fontId="2"/>
  </si>
  <si>
    <t>萩間</t>
    <rPh sb="0" eb="1">
      <t>ハギ</t>
    </rPh>
    <rPh sb="1" eb="2">
      <t>マ</t>
    </rPh>
    <phoneticPr fontId="2"/>
  </si>
  <si>
    <t>大沢</t>
    <rPh sb="0" eb="2">
      <t>オオサワ</t>
    </rPh>
    <phoneticPr fontId="2"/>
  </si>
  <si>
    <t>須々木</t>
    <rPh sb="0" eb="1">
      <t>ス</t>
    </rPh>
    <rPh sb="2" eb="3">
      <t>キ</t>
    </rPh>
    <phoneticPr fontId="2"/>
  </si>
  <si>
    <t>地頭方</t>
    <rPh sb="0" eb="1">
      <t>チ</t>
    </rPh>
    <rPh sb="1" eb="2">
      <t>アタマ</t>
    </rPh>
    <rPh sb="2" eb="3">
      <t>カタ</t>
    </rPh>
    <phoneticPr fontId="2"/>
  </si>
  <si>
    <t>御前崎</t>
    <rPh sb="0" eb="3">
      <t>オマエザキ</t>
    </rPh>
    <phoneticPr fontId="2"/>
  </si>
  <si>
    <t>比木</t>
    <rPh sb="0" eb="1">
      <t>ヒ</t>
    </rPh>
    <rPh sb="1" eb="2">
      <t>キ</t>
    </rPh>
    <phoneticPr fontId="2"/>
  </si>
  <si>
    <t>相良中日</t>
    <rPh sb="0" eb="2">
      <t>サガラ</t>
    </rPh>
    <rPh sb="2" eb="4">
      <t>チュウニチ</t>
    </rPh>
    <phoneticPr fontId="2"/>
  </si>
  <si>
    <t>住吉</t>
    <rPh sb="0" eb="2">
      <t>スミヨシ</t>
    </rPh>
    <phoneticPr fontId="2"/>
  </si>
  <si>
    <t>川根1</t>
    <rPh sb="0" eb="2">
      <t>カワネ</t>
    </rPh>
    <phoneticPr fontId="2"/>
  </si>
  <si>
    <t>川根2</t>
    <rPh sb="0" eb="2">
      <t>カワネ</t>
    </rPh>
    <phoneticPr fontId="2"/>
  </si>
  <si>
    <t>川根3</t>
    <rPh sb="0" eb="2">
      <t>カワネ</t>
    </rPh>
    <phoneticPr fontId="2"/>
  </si>
  <si>
    <t>川根4</t>
    <rPh sb="0" eb="2">
      <t>カワネ</t>
    </rPh>
    <phoneticPr fontId="2"/>
  </si>
  <si>
    <t>吉1</t>
    <rPh sb="0" eb="1">
      <t>ヨシ</t>
    </rPh>
    <phoneticPr fontId="2"/>
  </si>
  <si>
    <t>吉2</t>
    <rPh sb="0" eb="1">
      <t>ヨシ</t>
    </rPh>
    <phoneticPr fontId="2"/>
  </si>
  <si>
    <t>吉3</t>
    <rPh sb="0" eb="1">
      <t>ヨシ</t>
    </rPh>
    <phoneticPr fontId="2"/>
  </si>
  <si>
    <t>吉4</t>
    <rPh sb="0" eb="1">
      <t>ヨシ</t>
    </rPh>
    <phoneticPr fontId="2"/>
  </si>
  <si>
    <t>吉5</t>
    <rPh sb="0" eb="1">
      <t>ヨシ</t>
    </rPh>
    <phoneticPr fontId="2"/>
  </si>
  <si>
    <t>牧4</t>
    <rPh sb="0" eb="1">
      <t>マキ</t>
    </rPh>
    <phoneticPr fontId="2"/>
  </si>
  <si>
    <t>牧5</t>
    <rPh sb="0" eb="1">
      <t>マキ</t>
    </rPh>
    <phoneticPr fontId="2"/>
  </si>
  <si>
    <t>牧6</t>
    <rPh sb="0" eb="1">
      <t>マキ</t>
    </rPh>
    <phoneticPr fontId="2"/>
  </si>
  <si>
    <t>牧7</t>
    <rPh sb="0" eb="1">
      <t>マキ</t>
    </rPh>
    <phoneticPr fontId="2"/>
  </si>
  <si>
    <t>TEL(054)283-1977　FAX(054)284-0178</t>
  </si>
  <si>
    <t>TEL(053)474-8833　FAX(053)471-8098</t>
  </si>
  <si>
    <t>小計</t>
    <rPh sb="0" eb="1">
      <t>ショウ</t>
    </rPh>
    <rPh sb="1" eb="2">
      <t>ケイ</t>
    </rPh>
    <phoneticPr fontId="2"/>
  </si>
  <si>
    <t>折込部数</t>
    <rPh sb="0" eb="2">
      <t>オリコミ</t>
    </rPh>
    <rPh sb="2" eb="4">
      <t>ブスウ</t>
    </rPh>
    <phoneticPr fontId="2"/>
  </si>
  <si>
    <t>東部</t>
    <rPh sb="0" eb="2">
      <t>トウブ</t>
    </rPh>
    <phoneticPr fontId="2"/>
  </si>
  <si>
    <t>中部</t>
    <rPh sb="0" eb="2">
      <t>チュウブ</t>
    </rPh>
    <phoneticPr fontId="2"/>
  </si>
  <si>
    <t>西部</t>
    <rPh sb="0" eb="2">
      <t>セイブ</t>
    </rPh>
    <phoneticPr fontId="2"/>
  </si>
  <si>
    <t>合計</t>
    <rPh sb="0" eb="2">
      <t>ゴウケイ</t>
    </rPh>
    <phoneticPr fontId="2"/>
  </si>
  <si>
    <t>島田中日</t>
    <rPh sb="0" eb="2">
      <t>シマダ</t>
    </rPh>
    <rPh sb="2" eb="4">
      <t>チュウニチ</t>
    </rPh>
    <phoneticPr fontId="2"/>
  </si>
  <si>
    <t>備考</t>
    <rPh sb="0" eb="2">
      <t>ビコウ</t>
    </rPh>
    <phoneticPr fontId="2"/>
  </si>
  <si>
    <t>取扱部数</t>
    <rPh sb="0" eb="2">
      <t>トリアツカ</t>
    </rPh>
    <rPh sb="2" eb="4">
      <t>ブスウ</t>
    </rPh>
    <phoneticPr fontId="2"/>
  </si>
  <si>
    <t>地区No</t>
    <rPh sb="0" eb="2">
      <t>チク</t>
    </rPh>
    <phoneticPr fontId="2"/>
  </si>
  <si>
    <t>折込指示</t>
    <rPh sb="0" eb="2">
      <t>オリコミ</t>
    </rPh>
    <rPh sb="2" eb="4">
      <t>シジ</t>
    </rPh>
    <phoneticPr fontId="2"/>
  </si>
  <si>
    <t>相　中日</t>
    <rPh sb="0" eb="1">
      <t>ソウ</t>
    </rPh>
    <rPh sb="2" eb="4">
      <t>チュウニチ</t>
    </rPh>
    <phoneticPr fontId="2"/>
  </si>
  <si>
    <t>島　中日</t>
    <rPh sb="0" eb="1">
      <t>シマ</t>
    </rPh>
    <rPh sb="2" eb="4">
      <t>チュウニチ</t>
    </rPh>
    <phoneticPr fontId="2"/>
  </si>
  <si>
    <t>浜松市</t>
    <rPh sb="0" eb="3">
      <t>ハママツシ</t>
    </rPh>
    <phoneticPr fontId="2"/>
  </si>
  <si>
    <t>熱海市</t>
    <rPh sb="0" eb="3">
      <t>アタミシ</t>
    </rPh>
    <phoneticPr fontId="2"/>
  </si>
  <si>
    <t>伊東市</t>
    <rPh sb="0" eb="3">
      <t>イトウシ</t>
    </rPh>
    <phoneticPr fontId="2"/>
  </si>
  <si>
    <t>賀茂郡東伊豆町</t>
    <rPh sb="0" eb="2">
      <t>カモ</t>
    </rPh>
    <rPh sb="2" eb="3">
      <t>グン</t>
    </rPh>
    <rPh sb="3" eb="4">
      <t>ヒガシ</t>
    </rPh>
    <rPh sb="4" eb="6">
      <t>イズ</t>
    </rPh>
    <rPh sb="6" eb="7">
      <t>マチ</t>
    </rPh>
    <phoneticPr fontId="2"/>
  </si>
  <si>
    <t>賀茂郡河津町</t>
    <rPh sb="0" eb="2">
      <t>カモ</t>
    </rPh>
    <rPh sb="2" eb="3">
      <t>グン</t>
    </rPh>
    <rPh sb="3" eb="6">
      <t>カワヅチョウ</t>
    </rPh>
    <phoneticPr fontId="2"/>
  </si>
  <si>
    <t>下田市</t>
    <rPh sb="0" eb="3">
      <t>シモダシ</t>
    </rPh>
    <phoneticPr fontId="2"/>
  </si>
  <si>
    <t>賀茂郡南伊豆町</t>
    <rPh sb="0" eb="2">
      <t>カモ</t>
    </rPh>
    <rPh sb="2" eb="3">
      <t>グン</t>
    </rPh>
    <rPh sb="3" eb="7">
      <t>ミナミイズチョウ</t>
    </rPh>
    <phoneticPr fontId="2"/>
  </si>
  <si>
    <t>賀茂郡松崎町</t>
    <rPh sb="0" eb="2">
      <t>カモ</t>
    </rPh>
    <rPh sb="2" eb="3">
      <t>グン</t>
    </rPh>
    <rPh sb="3" eb="6">
      <t>マツザキチョウ</t>
    </rPh>
    <phoneticPr fontId="2"/>
  </si>
  <si>
    <t>西伊豆町</t>
    <rPh sb="0" eb="1">
      <t>ニシ</t>
    </rPh>
    <rPh sb="1" eb="3">
      <t>イズ</t>
    </rPh>
    <rPh sb="3" eb="4">
      <t>マチ</t>
    </rPh>
    <phoneticPr fontId="2"/>
  </si>
  <si>
    <t>伊豆市</t>
    <rPh sb="0" eb="2">
      <t>イズ</t>
    </rPh>
    <rPh sb="2" eb="3">
      <t>シ</t>
    </rPh>
    <phoneticPr fontId="2"/>
  </si>
  <si>
    <t>伊豆の国市</t>
    <rPh sb="0" eb="2">
      <t>イズ</t>
    </rPh>
    <rPh sb="3" eb="4">
      <t>クニ</t>
    </rPh>
    <rPh sb="4" eb="5">
      <t>シ</t>
    </rPh>
    <phoneticPr fontId="2"/>
  </si>
  <si>
    <t>三島市</t>
    <rPh sb="0" eb="3">
      <t>ミシマシ</t>
    </rPh>
    <phoneticPr fontId="2"/>
  </si>
  <si>
    <t>函南町</t>
    <rPh sb="0" eb="2">
      <t>カンナミ</t>
    </rPh>
    <rPh sb="2" eb="3">
      <t>チョウ</t>
    </rPh>
    <phoneticPr fontId="2"/>
  </si>
  <si>
    <t>駿東郡長泉町</t>
    <rPh sb="0" eb="3">
      <t>スントウグン</t>
    </rPh>
    <rPh sb="3" eb="5">
      <t>ナガイズミ</t>
    </rPh>
    <rPh sb="5" eb="6">
      <t>チョウ</t>
    </rPh>
    <phoneticPr fontId="2"/>
  </si>
  <si>
    <t>駿東郡清水町</t>
    <rPh sb="0" eb="2">
      <t>スントウ</t>
    </rPh>
    <rPh sb="2" eb="3">
      <t>グン</t>
    </rPh>
    <rPh sb="3" eb="6">
      <t>シミズチョウ</t>
    </rPh>
    <phoneticPr fontId="2"/>
  </si>
  <si>
    <t>沼津市</t>
    <rPh sb="0" eb="3">
      <t>ヌマヅシ</t>
    </rPh>
    <phoneticPr fontId="2"/>
  </si>
  <si>
    <t>裾野市</t>
    <rPh sb="0" eb="3">
      <t>スソノシ</t>
    </rPh>
    <phoneticPr fontId="2"/>
  </si>
  <si>
    <t>御殿場市</t>
    <rPh sb="0" eb="4">
      <t>ゴテンバシ</t>
    </rPh>
    <phoneticPr fontId="2"/>
  </si>
  <si>
    <t>駿東郡小山町</t>
    <rPh sb="0" eb="3">
      <t>スントウグン</t>
    </rPh>
    <rPh sb="3" eb="5">
      <t>オヤマ</t>
    </rPh>
    <rPh sb="5" eb="6">
      <t>チョウ</t>
    </rPh>
    <phoneticPr fontId="2"/>
  </si>
  <si>
    <t>富士市</t>
    <rPh sb="0" eb="2">
      <t>フジ</t>
    </rPh>
    <rPh sb="2" eb="3">
      <t>シ</t>
    </rPh>
    <phoneticPr fontId="2"/>
  </si>
  <si>
    <t>富士宮市</t>
    <rPh sb="0" eb="4">
      <t>フジノミヤシ</t>
    </rPh>
    <phoneticPr fontId="2"/>
  </si>
  <si>
    <t>静岡市清水区</t>
    <rPh sb="0" eb="2">
      <t>シズオカ</t>
    </rPh>
    <rPh sb="2" eb="3">
      <t>シ</t>
    </rPh>
    <rPh sb="3" eb="5">
      <t>シミズ</t>
    </rPh>
    <rPh sb="5" eb="6">
      <t>ク</t>
    </rPh>
    <phoneticPr fontId="2"/>
  </si>
  <si>
    <t>焼津市</t>
    <rPh sb="0" eb="2">
      <t>ヤイヅ</t>
    </rPh>
    <rPh sb="2" eb="3">
      <t>シ</t>
    </rPh>
    <phoneticPr fontId="2"/>
  </si>
  <si>
    <t>藤枝市</t>
    <rPh sb="0" eb="2">
      <t>フジエダ</t>
    </rPh>
    <rPh sb="2" eb="3">
      <t>シ</t>
    </rPh>
    <phoneticPr fontId="2"/>
  </si>
  <si>
    <t>島田市</t>
    <rPh sb="0" eb="2">
      <t>シマダ</t>
    </rPh>
    <rPh sb="2" eb="3">
      <t>シ</t>
    </rPh>
    <phoneticPr fontId="2"/>
  </si>
  <si>
    <t>榛原郡川根本町</t>
    <rPh sb="0" eb="2">
      <t>ハイバラ</t>
    </rPh>
    <rPh sb="2" eb="3">
      <t>グン</t>
    </rPh>
    <rPh sb="3" eb="5">
      <t>カワネ</t>
    </rPh>
    <rPh sb="5" eb="6">
      <t>ホン</t>
    </rPh>
    <rPh sb="6" eb="7">
      <t>マチ</t>
    </rPh>
    <phoneticPr fontId="2"/>
  </si>
  <si>
    <t>榛原郡吉田町</t>
    <rPh sb="0" eb="2">
      <t>ハイバラ</t>
    </rPh>
    <rPh sb="2" eb="3">
      <t>グン</t>
    </rPh>
    <rPh sb="3" eb="5">
      <t>ヨシダ</t>
    </rPh>
    <rPh sb="5" eb="6">
      <t>チョウ</t>
    </rPh>
    <phoneticPr fontId="2"/>
  </si>
  <si>
    <t>牧之原市</t>
    <rPh sb="0" eb="2">
      <t>マキノ</t>
    </rPh>
    <rPh sb="2" eb="4">
      <t>ハラシ</t>
    </rPh>
    <phoneticPr fontId="2"/>
  </si>
  <si>
    <t>御前崎市</t>
    <rPh sb="0" eb="3">
      <t>オマエザキ</t>
    </rPh>
    <rPh sb="3" eb="4">
      <t>シ</t>
    </rPh>
    <phoneticPr fontId="2"/>
  </si>
  <si>
    <t>菊川市</t>
    <rPh sb="0" eb="2">
      <t>キクガワ</t>
    </rPh>
    <rPh sb="2" eb="3">
      <t>シ</t>
    </rPh>
    <phoneticPr fontId="2"/>
  </si>
  <si>
    <t>掛川市</t>
    <rPh sb="0" eb="3">
      <t>カケガワシ</t>
    </rPh>
    <phoneticPr fontId="2"/>
  </si>
  <si>
    <t>周智郡森町</t>
    <rPh sb="0" eb="2">
      <t>シュウチ</t>
    </rPh>
    <rPh sb="2" eb="3">
      <t>グン</t>
    </rPh>
    <rPh sb="3" eb="5">
      <t>モリマチ</t>
    </rPh>
    <phoneticPr fontId="2"/>
  </si>
  <si>
    <t>袋井市</t>
    <rPh sb="0" eb="2">
      <t>フクロイ</t>
    </rPh>
    <rPh sb="2" eb="3">
      <t>シ</t>
    </rPh>
    <phoneticPr fontId="2"/>
  </si>
  <si>
    <t>磐田市</t>
    <rPh sb="0" eb="3">
      <t>イワタシ</t>
    </rPh>
    <phoneticPr fontId="2"/>
  </si>
  <si>
    <t>湖西市</t>
    <rPh sb="0" eb="3">
      <t>コサイシ</t>
    </rPh>
    <phoneticPr fontId="2"/>
  </si>
  <si>
    <t>静岡市葵区・駿河区</t>
    <rPh sb="0" eb="2">
      <t>シズオカ</t>
    </rPh>
    <rPh sb="2" eb="3">
      <t>シ</t>
    </rPh>
    <rPh sb="3" eb="4">
      <t>アオイ</t>
    </rPh>
    <rPh sb="4" eb="5">
      <t>ク</t>
    </rPh>
    <rPh sb="6" eb="8">
      <t>スルガ</t>
    </rPh>
    <rPh sb="8" eb="9">
      <t>ク</t>
    </rPh>
    <phoneticPr fontId="2"/>
  </si>
  <si>
    <t>市町名</t>
    <rPh sb="0" eb="2">
      <t>シチョウ</t>
    </rPh>
    <rPh sb="2" eb="3">
      <t>メイ</t>
    </rPh>
    <phoneticPr fontId="2"/>
  </si>
  <si>
    <t>御前1</t>
    <rPh sb="0" eb="1">
      <t>ゴ</t>
    </rPh>
    <rPh sb="1" eb="2">
      <t>マエ</t>
    </rPh>
    <phoneticPr fontId="2"/>
  </si>
  <si>
    <t>御前2</t>
    <rPh sb="0" eb="1">
      <t>ゴ</t>
    </rPh>
    <rPh sb="1" eb="2">
      <t>マエ</t>
    </rPh>
    <phoneticPr fontId="2"/>
  </si>
  <si>
    <t>榛1</t>
    <rPh sb="0" eb="1">
      <t>ハル</t>
    </rPh>
    <phoneticPr fontId="2"/>
  </si>
  <si>
    <t>榛2</t>
    <rPh sb="0" eb="1">
      <t>ハル</t>
    </rPh>
    <phoneticPr fontId="2"/>
  </si>
  <si>
    <t>榛3</t>
    <rPh sb="0" eb="1">
      <t>ハル</t>
    </rPh>
    <phoneticPr fontId="2"/>
  </si>
  <si>
    <t>牧1</t>
    <rPh sb="0" eb="1">
      <t>マキ</t>
    </rPh>
    <phoneticPr fontId="2"/>
  </si>
  <si>
    <t>中部折込部数</t>
    <rPh sb="0" eb="2">
      <t>チュウブ</t>
    </rPh>
    <rPh sb="2" eb="4">
      <t>オリコミ</t>
    </rPh>
    <rPh sb="4" eb="6">
      <t>ブスウ</t>
    </rPh>
    <phoneticPr fontId="2"/>
  </si>
  <si>
    <t>中部取扱部数</t>
    <rPh sb="0" eb="2">
      <t>チュウブ</t>
    </rPh>
    <rPh sb="2" eb="4">
      <t>トリアツカ</t>
    </rPh>
    <rPh sb="4" eb="6">
      <t>ブスウ</t>
    </rPh>
    <phoneticPr fontId="2"/>
  </si>
  <si>
    <t>籠上</t>
    <rPh sb="0" eb="2">
      <t>カゴウエ</t>
    </rPh>
    <phoneticPr fontId="2"/>
  </si>
  <si>
    <t>浜松支社 浜松市中央区和合町220-1011</t>
    <rPh sb="0" eb="2">
      <t>ハママツ</t>
    </rPh>
    <rPh sb="2" eb="4">
      <t>シシャ</t>
    </rPh>
    <rPh sb="5" eb="8">
      <t>ハママツシ</t>
    </rPh>
    <rPh sb="8" eb="10">
      <t>チュウオウ</t>
    </rPh>
    <rPh sb="10" eb="11">
      <t>ク</t>
    </rPh>
    <rPh sb="11" eb="13">
      <t>ワゴウ</t>
    </rPh>
    <rPh sb="13" eb="14">
      <t>チョウ</t>
    </rPh>
    <phoneticPr fontId="2"/>
  </si>
  <si>
    <t>牧2.3</t>
    <rPh sb="0" eb="1">
      <t>マキ</t>
    </rPh>
    <phoneticPr fontId="2"/>
  </si>
  <si>
    <t>大江片浜波津</t>
    <rPh sb="0" eb="2">
      <t>オオエ</t>
    </rPh>
    <rPh sb="2" eb="4">
      <t>カタハマ</t>
    </rPh>
    <rPh sb="4" eb="5">
      <t>ナミ</t>
    </rPh>
    <rPh sb="5" eb="6">
      <t>ツ</t>
    </rPh>
    <phoneticPr fontId="2"/>
  </si>
  <si>
    <t>2025年下期</t>
    <rPh sb="4" eb="5">
      <t>ネン</t>
    </rPh>
    <rPh sb="5" eb="6">
      <t>シタ</t>
    </rPh>
    <rPh sb="6" eb="7">
      <t>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</si>
</sst>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\ \(aaa\)"/>
    <numFmt numFmtId="177" formatCode="#,###"/>
    <numFmt numFmtId="178" formatCode="#,###\ &quot;部&quot;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HGPｺﾞｼｯｸM"/>
      <family val="3"/>
      <charset val="128"/>
    </font>
    <font>
      <b/>
      <sz val="15"/>
      <name val="HGPｺﾞｼｯｸM"/>
      <family val="3"/>
      <charset val="128"/>
    </font>
    <font>
      <b/>
      <sz val="12"/>
      <name val="HGPｺﾞｼｯｸM"/>
      <family val="3"/>
      <charset val="128"/>
    </font>
    <font>
      <sz val="12"/>
      <name val="HGPｺﾞｼｯｸM"/>
      <family val="3"/>
      <charset val="128"/>
    </font>
    <font>
      <sz val="8.5"/>
      <name val="HGPｺﾞｼｯｸM"/>
      <family val="3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</cellStyleXfs>
  <cellXfs count="115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shrinkToFit="1"/>
    </xf>
    <xf numFmtId="38" fontId="16" fillId="0" borderId="1" xfId="2" applyFont="1" applyFill="1" applyBorder="1" applyAlignment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16" fillId="0" borderId="4" xfId="2" applyFont="1" applyFill="1" applyBorder="1" applyAlignment="1"/>
    <xf numFmtId="177" fontId="16" fillId="0" borderId="5" xfId="0" applyNumberFormat="1" applyFont="1" applyBorder="1" applyAlignment="1">
      <alignment vertical="center"/>
    </xf>
    <xf numFmtId="177" fontId="16" fillId="0" borderId="6" xfId="0" applyNumberFormat="1" applyFont="1" applyBorder="1" applyAlignment="1">
      <alignment vertical="center"/>
    </xf>
    <xf numFmtId="38" fontId="16" fillId="0" borderId="7" xfId="2" applyFont="1" applyFill="1" applyBorder="1" applyAlignment="1"/>
    <xf numFmtId="177" fontId="16" fillId="0" borderId="8" xfId="0" applyNumberFormat="1" applyFont="1" applyBorder="1" applyAlignment="1">
      <alignment vertical="center"/>
    </xf>
    <xf numFmtId="38" fontId="16" fillId="0" borderId="9" xfId="0" applyNumberFormat="1" applyFont="1" applyBorder="1" applyAlignment="1">
      <alignment horizontal="right" vertical="center"/>
    </xf>
    <xf numFmtId="177" fontId="16" fillId="0" borderId="3" xfId="0" applyNumberFormat="1" applyFont="1" applyBorder="1" applyAlignment="1">
      <alignment horizontal="center" vertical="center"/>
    </xf>
    <xf numFmtId="0" fontId="0" fillId="0" borderId="10" xfId="0" applyBorder="1"/>
    <xf numFmtId="0" fontId="14" fillId="0" borderId="1" xfId="0" applyFont="1" applyBorder="1"/>
    <xf numFmtId="0" fontId="9" fillId="0" borderId="1" xfId="0" applyFont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shrinkToFit="1"/>
    </xf>
    <xf numFmtId="0" fontId="9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38" fontId="14" fillId="0" borderId="1" xfId="1" applyFont="1" applyBorder="1" applyAlignment="1"/>
    <xf numFmtId="38" fontId="14" fillId="0" borderId="1" xfId="1" applyFont="1" applyBorder="1" applyAlignment="1">
      <alignment horizontal="center"/>
    </xf>
    <xf numFmtId="38" fontId="14" fillId="0" borderId="1" xfId="1" applyFont="1" applyBorder="1" applyAlignment="1">
      <alignment shrinkToFit="1"/>
    </xf>
    <xf numFmtId="177" fontId="14" fillId="0" borderId="1" xfId="0" applyNumberFormat="1" applyFont="1" applyBorder="1"/>
    <xf numFmtId="0" fontId="15" fillId="0" borderId="0" xfId="0" applyFont="1" applyAlignment="1">
      <alignment horizontal="center" shrinkToFit="1"/>
    </xf>
    <xf numFmtId="0" fontId="14" fillId="0" borderId="1" xfId="0" applyFont="1" applyBorder="1" applyAlignment="1">
      <alignment horizontal="center" shrinkToFit="1"/>
    </xf>
    <xf numFmtId="38" fontId="14" fillId="0" borderId="1" xfId="1" applyFont="1" applyFill="1" applyBorder="1" applyAlignment="1"/>
    <xf numFmtId="38" fontId="14" fillId="0" borderId="1" xfId="1" applyFont="1" applyFill="1" applyBorder="1" applyAlignment="1">
      <alignment shrinkToFit="1"/>
    </xf>
    <xf numFmtId="38" fontId="14" fillId="0" borderId="1" xfId="1" applyFont="1" applyFill="1" applyBorder="1" applyAlignment="1">
      <alignment horizontal="center"/>
    </xf>
    <xf numFmtId="0" fontId="14" fillId="0" borderId="1" xfId="0" applyFont="1" applyBorder="1" applyAlignment="1">
      <alignment horizontal="left" shrinkToFit="1"/>
    </xf>
    <xf numFmtId="38" fontId="14" fillId="0" borderId="1" xfId="1" applyFont="1" applyBorder="1" applyAlignment="1">
      <alignment horizontal="right"/>
    </xf>
    <xf numFmtId="38" fontId="14" fillId="0" borderId="1" xfId="1" applyFont="1" applyBorder="1" applyAlignment="1">
      <alignment horizontal="left" shrinkToFit="1"/>
    </xf>
    <xf numFmtId="0" fontId="14" fillId="0" borderId="1" xfId="0" applyFont="1" applyBorder="1" applyAlignment="1">
      <alignment horizontal="left" vertical="center" shrinkToFit="1"/>
    </xf>
    <xf numFmtId="38" fontId="14" fillId="0" borderId="1" xfId="1" applyFont="1" applyBorder="1" applyAlignment="1">
      <alignment horizontal="right" vertical="center"/>
    </xf>
    <xf numFmtId="38" fontId="14" fillId="0" borderId="1" xfId="1" applyFont="1" applyBorder="1" applyAlignment="1">
      <alignment horizontal="center" vertical="center"/>
    </xf>
    <xf numFmtId="38" fontId="14" fillId="0" borderId="1" xfId="1" applyFont="1" applyBorder="1" applyAlignment="1">
      <alignment horizontal="left" vertical="center" shrinkToFit="1"/>
    </xf>
    <xf numFmtId="38" fontId="14" fillId="0" borderId="1" xfId="1" applyFont="1" applyBorder="1" applyAlignment="1">
      <alignment horizontal="center" vertical="center" shrinkToFit="1"/>
    </xf>
    <xf numFmtId="0" fontId="8" fillId="0" borderId="0" xfId="0" applyFont="1"/>
    <xf numFmtId="38" fontId="14" fillId="0" borderId="1" xfId="2" applyFont="1" applyFill="1" applyBorder="1" applyAlignment="1"/>
    <xf numFmtId="0" fontId="9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/>
    </xf>
    <xf numFmtId="178" fontId="13" fillId="0" borderId="1" xfId="0" applyNumberFormat="1" applyFont="1" applyBorder="1" applyAlignment="1">
      <alignment horizontal="right" vertical="center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shrinkToFit="1"/>
    </xf>
    <xf numFmtId="0" fontId="14" fillId="0" borderId="15" xfId="3" applyFont="1" applyBorder="1" applyAlignment="1">
      <alignment horizontal="center"/>
    </xf>
    <xf numFmtId="0" fontId="14" fillId="0" borderId="1" xfId="3" applyFont="1" applyBorder="1" applyAlignment="1">
      <alignment shrinkToFit="1"/>
    </xf>
    <xf numFmtId="38" fontId="14" fillId="0" borderId="15" xfId="2" applyFont="1" applyFill="1" applyBorder="1" applyAlignment="1"/>
    <xf numFmtId="177" fontId="14" fillId="0" borderId="11" xfId="0" applyNumberFormat="1" applyFont="1" applyBorder="1"/>
    <xf numFmtId="0" fontId="14" fillId="0" borderId="15" xfId="3" applyFont="1" applyBorder="1" applyAlignment="1">
      <alignment shrinkToFit="1"/>
    </xf>
    <xf numFmtId="38" fontId="14" fillId="0" borderId="11" xfId="0" applyNumberFormat="1" applyFont="1" applyBorder="1"/>
    <xf numFmtId="0" fontId="14" fillId="0" borderId="1" xfId="3" applyFont="1" applyBorder="1" applyAlignment="1">
      <alignment horizontal="center" shrinkToFit="1"/>
    </xf>
    <xf numFmtId="0" fontId="14" fillId="0" borderId="15" xfId="0" applyFont="1" applyBorder="1"/>
    <xf numFmtId="0" fontId="14" fillId="0" borderId="1" xfId="3" applyFont="1" applyBorder="1" applyAlignment="1">
      <alignment horizontal="center"/>
    </xf>
    <xf numFmtId="38" fontId="14" fillId="0" borderId="1" xfId="0" applyNumberFormat="1" applyFont="1" applyBorder="1"/>
    <xf numFmtId="0" fontId="9" fillId="0" borderId="1" xfId="0" applyFont="1" applyBorder="1" applyAlignment="1">
      <alignment horizontal="center"/>
    </xf>
    <xf numFmtId="38" fontId="14" fillId="0" borderId="1" xfId="2" applyFont="1" applyFill="1" applyBorder="1" applyAlignment="1">
      <alignment horizontal="center"/>
    </xf>
    <xf numFmtId="38" fontId="14" fillId="0" borderId="1" xfId="2" applyFont="1" applyFill="1" applyBorder="1" applyAlignment="1">
      <alignment shrinkToFit="1"/>
    </xf>
    <xf numFmtId="38" fontId="14" fillId="0" borderId="1" xfId="2" applyFont="1" applyFill="1" applyBorder="1" applyAlignment="1">
      <alignment horizontal="center" shrinkToFit="1"/>
    </xf>
    <xf numFmtId="38" fontId="9" fillId="0" borderId="1" xfId="0" applyNumberFormat="1" applyFont="1" applyBorder="1"/>
    <xf numFmtId="38" fontId="13" fillId="0" borderId="1" xfId="0" applyNumberFormat="1" applyFont="1" applyBorder="1" applyAlignment="1">
      <alignment vertical="center"/>
    </xf>
    <xf numFmtId="0" fontId="15" fillId="0" borderId="0" xfId="0" applyFont="1" applyAlignment="1">
      <alignment horizontal="center" vertical="top" shrinkToFit="1"/>
    </xf>
    <xf numFmtId="38" fontId="9" fillId="0" borderId="0" xfId="0" applyNumberFormat="1" applyFont="1"/>
    <xf numFmtId="55" fontId="15" fillId="0" borderId="0" xfId="0" applyNumberFormat="1" applyFont="1" applyAlignment="1">
      <alignment horizontal="center" shrinkToFit="1"/>
    </xf>
    <xf numFmtId="0" fontId="15" fillId="0" borderId="0" xfId="0" applyFont="1" applyAlignment="1">
      <alignment horizontal="center" vertical="top" shrinkToFit="1"/>
    </xf>
    <xf numFmtId="0" fontId="9" fillId="0" borderId="19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176" fontId="11" fillId="0" borderId="13" xfId="0" applyNumberFormat="1" applyFont="1" applyBorder="1" applyAlignment="1">
      <alignment horizontal="center"/>
    </xf>
    <xf numFmtId="176" fontId="11" fillId="0" borderId="14" xfId="0" applyNumberFormat="1" applyFont="1" applyBorder="1" applyAlignment="1">
      <alignment horizontal="center"/>
    </xf>
    <xf numFmtId="178" fontId="11" fillId="0" borderId="13" xfId="0" applyNumberFormat="1" applyFont="1" applyBorder="1" applyAlignment="1">
      <alignment horizontal="right"/>
    </xf>
    <xf numFmtId="178" fontId="11" fillId="0" borderId="14" xfId="0" applyNumberFormat="1" applyFont="1" applyBorder="1" applyAlignment="1">
      <alignment horizontal="right"/>
    </xf>
    <xf numFmtId="177" fontId="11" fillId="0" borderId="13" xfId="0" applyNumberFormat="1" applyFont="1" applyBorder="1" applyAlignment="1">
      <alignment horizontal="left"/>
    </xf>
    <xf numFmtId="177" fontId="11" fillId="0" borderId="16" xfId="0" applyNumberFormat="1" applyFont="1" applyBorder="1" applyAlignment="1">
      <alignment horizontal="left"/>
    </xf>
    <xf numFmtId="177" fontId="11" fillId="0" borderId="14" xfId="0" applyNumberFormat="1" applyFont="1" applyBorder="1" applyAlignment="1">
      <alignment horizontal="left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178" fontId="13" fillId="0" borderId="13" xfId="0" applyNumberFormat="1" applyFont="1" applyBorder="1" applyAlignment="1">
      <alignment horizontal="right"/>
    </xf>
    <xf numFmtId="178" fontId="13" fillId="0" borderId="14" xfId="0" applyNumberFormat="1" applyFont="1" applyBorder="1" applyAlignment="1">
      <alignment horizontal="right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177" fontId="14" fillId="0" borderId="13" xfId="0" applyNumberFormat="1" applyFont="1" applyBorder="1" applyAlignment="1">
      <alignment horizontal="center" shrinkToFit="1"/>
    </xf>
    <xf numFmtId="177" fontId="14" fillId="0" borderId="16" xfId="0" applyNumberFormat="1" applyFont="1" applyBorder="1" applyAlignment="1">
      <alignment horizontal="center" shrinkToFit="1"/>
    </xf>
    <xf numFmtId="177" fontId="14" fillId="0" borderId="14" xfId="0" applyNumberFormat="1" applyFont="1" applyBorder="1" applyAlignment="1">
      <alignment horizontal="center" shrinkToFit="1"/>
    </xf>
    <xf numFmtId="0" fontId="14" fillId="0" borderId="13" xfId="0" applyFont="1" applyBorder="1" applyAlignment="1">
      <alignment horizontal="center" shrinkToFit="1"/>
    </xf>
    <xf numFmtId="0" fontId="14" fillId="0" borderId="16" xfId="0" applyFont="1" applyBorder="1" applyAlignment="1">
      <alignment horizontal="center" shrinkToFit="1"/>
    </xf>
    <xf numFmtId="0" fontId="14" fillId="0" borderId="14" xfId="0" applyFont="1" applyBorder="1" applyAlignment="1">
      <alignment horizontal="center" shrinkToFit="1"/>
    </xf>
    <xf numFmtId="176" fontId="14" fillId="0" borderId="13" xfId="0" applyNumberFormat="1" applyFont="1" applyBorder="1" applyAlignment="1">
      <alignment horizontal="center" shrinkToFit="1"/>
    </xf>
    <xf numFmtId="176" fontId="14" fillId="0" borderId="16" xfId="0" applyNumberFormat="1" applyFont="1" applyBorder="1" applyAlignment="1">
      <alignment horizontal="center" shrinkToFit="1"/>
    </xf>
    <xf numFmtId="176" fontId="14" fillId="0" borderId="14" xfId="0" applyNumberFormat="1" applyFont="1" applyBorder="1" applyAlignment="1">
      <alignment horizontal="center" shrinkToFit="1"/>
    </xf>
    <xf numFmtId="0" fontId="5" fillId="0" borderId="0" xfId="0" applyFont="1" applyAlignment="1">
      <alignment horizontal="left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textRotation="255"/>
    </xf>
    <xf numFmtId="0" fontId="3" fillId="0" borderId="27" xfId="0" applyFont="1" applyBorder="1" applyAlignment="1">
      <alignment horizontal="center" vertical="center" textRotation="255"/>
    </xf>
    <xf numFmtId="0" fontId="3" fillId="0" borderId="28" xfId="0" applyFont="1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50</xdr:row>
      <xdr:rowOff>0</xdr:rowOff>
    </xdr:from>
    <xdr:to>
      <xdr:col>14</xdr:col>
      <xdr:colOff>684119</xdr:colOff>
      <xdr:row>51</xdr:row>
      <xdr:rowOff>123825</xdr:rowOff>
    </xdr:to>
    <xdr:pic>
      <xdr:nvPicPr>
        <xdr:cNvPr id="3073" name="図 6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8300" y="9182100"/>
          <a:ext cx="2390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276225</xdr:colOff>
      <xdr:row>74</xdr:row>
      <xdr:rowOff>171450</xdr:rowOff>
    </xdr:to>
    <xdr:pic>
      <xdr:nvPicPr>
        <xdr:cNvPr id="10241" name="図 3">
          <a:extLst>
            <a:ext uri="{FF2B5EF4-FFF2-40B4-BE49-F238E27FC236}">
              <a16:creationId xmlns:a16="http://schemas.microsoft.com/office/drawing/2014/main" id="{00000000-0008-0000-0100-000001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726"/>
        <a:stretch>
          <a:fillRect/>
        </a:stretch>
      </xdr:blipFill>
      <xdr:spPr bwMode="auto">
        <a:xfrm>
          <a:off x="0" y="0"/>
          <a:ext cx="11277600" cy="135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276225</xdr:colOff>
      <xdr:row>74</xdr:row>
      <xdr:rowOff>161925</xdr:rowOff>
    </xdr:to>
    <xdr:pic>
      <xdr:nvPicPr>
        <xdr:cNvPr id="11265" name="図 3">
          <a:extLst>
            <a:ext uri="{FF2B5EF4-FFF2-40B4-BE49-F238E27FC236}">
              <a16:creationId xmlns:a16="http://schemas.microsoft.com/office/drawing/2014/main" id="{00000000-0008-0000-0200-000001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810"/>
        <a:stretch>
          <a:fillRect/>
        </a:stretch>
      </xdr:blipFill>
      <xdr:spPr bwMode="auto">
        <a:xfrm>
          <a:off x="0" y="0"/>
          <a:ext cx="11277600" cy="1355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276225</xdr:colOff>
      <xdr:row>74</xdr:row>
      <xdr:rowOff>161925</xdr:rowOff>
    </xdr:to>
    <xdr:pic>
      <xdr:nvPicPr>
        <xdr:cNvPr id="12289" name="図 3">
          <a:extLst>
            <a:ext uri="{FF2B5EF4-FFF2-40B4-BE49-F238E27FC236}">
              <a16:creationId xmlns:a16="http://schemas.microsoft.com/office/drawing/2014/main" id="{00000000-0008-0000-0300-000001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810"/>
        <a:stretch>
          <a:fillRect/>
        </a:stretch>
      </xdr:blipFill>
      <xdr:spPr bwMode="auto">
        <a:xfrm>
          <a:off x="0" y="0"/>
          <a:ext cx="11277600" cy="1355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276225</xdr:colOff>
      <xdr:row>74</xdr:row>
      <xdr:rowOff>171450</xdr:rowOff>
    </xdr:to>
    <xdr:pic>
      <xdr:nvPicPr>
        <xdr:cNvPr id="13313" name="図 2">
          <a:extLst>
            <a:ext uri="{FF2B5EF4-FFF2-40B4-BE49-F238E27FC236}">
              <a16:creationId xmlns:a16="http://schemas.microsoft.com/office/drawing/2014/main" id="{00000000-0008-0000-0400-000001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726"/>
        <a:stretch>
          <a:fillRect/>
        </a:stretch>
      </xdr:blipFill>
      <xdr:spPr bwMode="auto">
        <a:xfrm>
          <a:off x="0" y="0"/>
          <a:ext cx="11277600" cy="135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276225</xdr:colOff>
      <xdr:row>74</xdr:row>
      <xdr:rowOff>171450</xdr:rowOff>
    </xdr:to>
    <xdr:pic>
      <xdr:nvPicPr>
        <xdr:cNvPr id="14337" name="図 2">
          <a:extLst>
            <a:ext uri="{FF2B5EF4-FFF2-40B4-BE49-F238E27FC236}">
              <a16:creationId xmlns:a16="http://schemas.microsoft.com/office/drawing/2014/main" id="{00000000-0008-0000-0500-000001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726"/>
        <a:stretch>
          <a:fillRect/>
        </a:stretch>
      </xdr:blipFill>
      <xdr:spPr bwMode="auto">
        <a:xfrm>
          <a:off x="0" y="0"/>
          <a:ext cx="11277600" cy="135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276225</xdr:colOff>
      <xdr:row>74</xdr:row>
      <xdr:rowOff>161925</xdr:rowOff>
    </xdr:to>
    <xdr:pic>
      <xdr:nvPicPr>
        <xdr:cNvPr id="15361" name="図 2">
          <a:extLst>
            <a:ext uri="{FF2B5EF4-FFF2-40B4-BE49-F238E27FC236}">
              <a16:creationId xmlns:a16="http://schemas.microsoft.com/office/drawing/2014/main" id="{00000000-0008-0000-0600-000001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810"/>
        <a:stretch>
          <a:fillRect/>
        </a:stretch>
      </xdr:blipFill>
      <xdr:spPr bwMode="auto">
        <a:xfrm>
          <a:off x="0" y="0"/>
          <a:ext cx="11277600" cy="1355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O52"/>
  <sheetViews>
    <sheetView showZeros="0" tabSelected="1" zoomScale="85" zoomScaleNormal="85" zoomScaleSheetLayoutView="70" workbookViewId="0">
      <selection activeCell="I62" sqref="I62"/>
    </sheetView>
  </sheetViews>
  <sheetFormatPr defaultRowHeight="13.5" x14ac:dyDescent="0.15"/>
  <cols>
    <col min="1" max="2" width="9" style="40"/>
    <col min="3" max="4" width="11.125" style="40" customWidth="1"/>
    <col min="5" max="5" width="15.625" style="40" customWidth="1"/>
    <col min="6" max="7" width="9" style="40"/>
    <col min="8" max="9" width="11.125" style="40" customWidth="1"/>
    <col min="10" max="10" width="15.625" style="40" customWidth="1"/>
    <col min="11" max="12" width="9" style="40"/>
    <col min="13" max="14" width="11.125" style="40" customWidth="1"/>
    <col min="15" max="15" width="15.625" style="40" customWidth="1"/>
    <col min="16" max="16384" width="9" style="40"/>
  </cols>
  <sheetData>
    <row r="1" spans="1:15" ht="14.45" customHeight="1" x14ac:dyDescent="0.15"/>
    <row r="2" spans="1:15" ht="18" customHeight="1" x14ac:dyDescent="0.2">
      <c r="C2" s="69" t="s">
        <v>2</v>
      </c>
      <c r="D2" s="70"/>
      <c r="E2" s="86"/>
      <c r="F2" s="87"/>
      <c r="G2" s="41" t="s">
        <v>4</v>
      </c>
      <c r="H2" s="86"/>
      <c r="I2" s="87"/>
      <c r="J2" s="41" t="s">
        <v>7</v>
      </c>
      <c r="K2" s="75"/>
      <c r="L2" s="76"/>
      <c r="M2" s="76"/>
      <c r="N2" s="77"/>
    </row>
    <row r="3" spans="1:15" ht="18" customHeight="1" x14ac:dyDescent="0.2">
      <c r="C3" s="69" t="s">
        <v>3</v>
      </c>
      <c r="D3" s="70"/>
      <c r="E3" s="71"/>
      <c r="F3" s="72"/>
      <c r="G3" s="42" t="s">
        <v>200</v>
      </c>
      <c r="H3" s="73">
        <f>N48</f>
        <v>0</v>
      </c>
      <c r="I3" s="74"/>
      <c r="J3" s="43" t="s">
        <v>206</v>
      </c>
      <c r="K3" s="75"/>
      <c r="L3" s="76"/>
      <c r="M3" s="76"/>
      <c r="N3" s="77"/>
    </row>
    <row r="4" spans="1:15" ht="14.45" customHeight="1" x14ac:dyDescent="0.15"/>
    <row r="5" spans="1:15" ht="18" x14ac:dyDescent="0.15">
      <c r="A5" s="84" t="s">
        <v>202</v>
      </c>
      <c r="B5" s="85"/>
      <c r="C5" s="78" t="s">
        <v>256</v>
      </c>
      <c r="D5" s="79"/>
      <c r="E5" s="44">
        <f>M48</f>
        <v>243300</v>
      </c>
      <c r="F5" s="80" t="s">
        <v>255</v>
      </c>
      <c r="G5" s="81"/>
      <c r="H5" s="82">
        <f>N48</f>
        <v>0</v>
      </c>
      <c r="I5" s="83"/>
    </row>
    <row r="6" spans="1:15" ht="15" thickBot="1" x14ac:dyDescent="0.2">
      <c r="A6" s="45" t="s">
        <v>208</v>
      </c>
      <c r="B6" s="45" t="s">
        <v>6</v>
      </c>
      <c r="C6" s="46" t="s">
        <v>207</v>
      </c>
      <c r="D6" s="46" t="s">
        <v>200</v>
      </c>
      <c r="E6" s="46" t="s">
        <v>209</v>
      </c>
      <c r="F6" s="45" t="s">
        <v>208</v>
      </c>
      <c r="G6" s="45" t="s">
        <v>6</v>
      </c>
      <c r="H6" s="46" t="s">
        <v>207</v>
      </c>
      <c r="I6" s="46" t="s">
        <v>200</v>
      </c>
      <c r="J6" s="46" t="s">
        <v>209</v>
      </c>
      <c r="K6" s="45" t="s">
        <v>208</v>
      </c>
      <c r="L6" s="45" t="s">
        <v>6</v>
      </c>
      <c r="M6" s="46" t="s">
        <v>207</v>
      </c>
      <c r="N6" s="46" t="s">
        <v>200</v>
      </c>
      <c r="O6" s="46" t="s">
        <v>209</v>
      </c>
    </row>
    <row r="7" spans="1:15" ht="14.45" customHeight="1" thickTop="1" x14ac:dyDescent="0.15">
      <c r="A7" s="47" t="s">
        <v>34</v>
      </c>
      <c r="B7" s="48" t="s">
        <v>56</v>
      </c>
      <c r="C7" s="49">
        <f>'静岡市(清水区)'!C80</f>
        <v>1840</v>
      </c>
      <c r="D7" s="49">
        <f>'静岡市(清水区)'!D80</f>
        <v>0</v>
      </c>
      <c r="E7" s="50"/>
      <c r="F7" s="47" t="s">
        <v>108</v>
      </c>
      <c r="G7" s="51" t="s">
        <v>99</v>
      </c>
      <c r="H7" s="39">
        <f>焼津･藤枝!C84</f>
        <v>3300</v>
      </c>
      <c r="I7" s="39">
        <f>焼津･藤枝!D84</f>
        <v>0</v>
      </c>
      <c r="J7" s="52"/>
      <c r="K7" s="53" t="s">
        <v>251</v>
      </c>
      <c r="L7" s="48" t="s">
        <v>173</v>
      </c>
      <c r="M7" s="39">
        <f>'榛原-御前崎'!C86</f>
        <v>1600</v>
      </c>
      <c r="N7" s="39">
        <f>'榛原-御前崎'!D86</f>
        <v>0</v>
      </c>
      <c r="O7" s="54"/>
    </row>
    <row r="8" spans="1:15" ht="14.45" customHeight="1" x14ac:dyDescent="0.15">
      <c r="A8" s="55" t="s">
        <v>35</v>
      </c>
      <c r="B8" s="48" t="s">
        <v>57</v>
      </c>
      <c r="C8" s="39">
        <f>'静岡市(清水区)'!C81</f>
        <v>2300</v>
      </c>
      <c r="D8" s="39">
        <f>'静岡市(清水区)'!D81</f>
        <v>0</v>
      </c>
      <c r="E8" s="56"/>
      <c r="F8" s="55" t="s">
        <v>109</v>
      </c>
      <c r="G8" s="48" t="s">
        <v>100</v>
      </c>
      <c r="H8" s="39">
        <f>焼津･藤枝!C85</f>
        <v>2400</v>
      </c>
      <c r="I8" s="39">
        <f>焼津･藤枝!D85</f>
        <v>0</v>
      </c>
      <c r="J8" s="56"/>
      <c r="K8" s="16" t="s">
        <v>252</v>
      </c>
      <c r="L8" s="17" t="s">
        <v>174</v>
      </c>
      <c r="M8" s="39">
        <f>'榛原-御前崎'!C87</f>
        <v>650</v>
      </c>
      <c r="N8" s="39">
        <f>'榛原-御前崎'!D87</f>
        <v>0</v>
      </c>
      <c r="O8" s="14"/>
    </row>
    <row r="9" spans="1:15" ht="14.45" customHeight="1" x14ac:dyDescent="0.15">
      <c r="A9" s="55" t="s">
        <v>38</v>
      </c>
      <c r="B9" s="48" t="s">
        <v>58</v>
      </c>
      <c r="C9" s="39">
        <f>'静岡市(清水区)'!C82</f>
        <v>2830</v>
      </c>
      <c r="D9" s="39">
        <f>'静岡市(清水区)'!D82</f>
        <v>0</v>
      </c>
      <c r="E9" s="56"/>
      <c r="F9" s="55" t="s">
        <v>110</v>
      </c>
      <c r="G9" s="48" t="s">
        <v>101</v>
      </c>
      <c r="H9" s="39">
        <f>焼津･藤枝!C86</f>
        <v>2650</v>
      </c>
      <c r="I9" s="39">
        <f>焼津･藤枝!D86</f>
        <v>0</v>
      </c>
      <c r="J9" s="56"/>
      <c r="K9" s="16" t="s">
        <v>253</v>
      </c>
      <c r="L9" s="17" t="s">
        <v>175</v>
      </c>
      <c r="M9" s="39">
        <f>'榛原-御前崎'!C88</f>
        <v>1150</v>
      </c>
      <c r="N9" s="39">
        <f>'榛原-御前崎'!D88</f>
        <v>0</v>
      </c>
      <c r="O9" s="14"/>
    </row>
    <row r="10" spans="1:15" ht="14.45" customHeight="1" x14ac:dyDescent="0.15">
      <c r="A10" s="55" t="s">
        <v>39</v>
      </c>
      <c r="B10" s="48" t="s">
        <v>59</v>
      </c>
      <c r="C10" s="39">
        <f>'静岡市(清水区)'!C83</f>
        <v>2160</v>
      </c>
      <c r="D10" s="39">
        <f>'静岡市(清水区)'!D83</f>
        <v>0</v>
      </c>
      <c r="E10" s="56"/>
      <c r="F10" s="55" t="s">
        <v>111</v>
      </c>
      <c r="G10" s="48" t="s">
        <v>102</v>
      </c>
      <c r="H10" s="39">
        <f>焼津･藤枝!C87</f>
        <v>4400</v>
      </c>
      <c r="I10" s="39">
        <f>焼津･藤枝!D87</f>
        <v>0</v>
      </c>
      <c r="J10" s="56"/>
      <c r="K10" s="16"/>
      <c r="L10" s="17"/>
      <c r="M10" s="39"/>
      <c r="N10" s="39">
        <f>'榛原-御前崎'!D89</f>
        <v>0</v>
      </c>
      <c r="O10" s="14"/>
    </row>
    <row r="11" spans="1:15" ht="14.45" customHeight="1" x14ac:dyDescent="0.15">
      <c r="A11" s="55" t="s">
        <v>40</v>
      </c>
      <c r="B11" s="48" t="s">
        <v>60</v>
      </c>
      <c r="C11" s="39">
        <f>'静岡市(清水区)'!C84</f>
        <v>1900</v>
      </c>
      <c r="D11" s="39">
        <f>'静岡市(清水区)'!D84</f>
        <v>0</v>
      </c>
      <c r="E11" s="56"/>
      <c r="F11" s="55" t="s">
        <v>112</v>
      </c>
      <c r="G11" s="48" t="s">
        <v>103</v>
      </c>
      <c r="H11" s="39">
        <f>焼津･藤枝!C88</f>
        <v>4850</v>
      </c>
      <c r="I11" s="39">
        <f>焼津･藤枝!D88</f>
        <v>0</v>
      </c>
      <c r="J11" s="56"/>
      <c r="K11" s="57" t="s">
        <v>254</v>
      </c>
      <c r="L11" s="14" t="s">
        <v>153</v>
      </c>
      <c r="M11" s="39">
        <f>'榛原-御前崎'!C90</f>
        <v>700</v>
      </c>
      <c r="N11" s="39">
        <f>'榛原-御前崎'!D90</f>
        <v>0</v>
      </c>
      <c r="O11" s="14"/>
    </row>
    <row r="12" spans="1:15" ht="14.45" customHeight="1" x14ac:dyDescent="0.15">
      <c r="A12" s="55" t="s">
        <v>41</v>
      </c>
      <c r="B12" s="48" t="s">
        <v>61</v>
      </c>
      <c r="C12" s="39">
        <f>'静岡市(清水区)'!C85</f>
        <v>2680</v>
      </c>
      <c r="D12" s="39">
        <f>'静岡市(清水区)'!D85</f>
        <v>0</v>
      </c>
      <c r="E12" s="56"/>
      <c r="F12" s="53" t="s">
        <v>129</v>
      </c>
      <c r="G12" s="48" t="s">
        <v>113</v>
      </c>
      <c r="H12" s="39">
        <f>焼津･藤枝!C89</f>
        <v>950</v>
      </c>
      <c r="I12" s="39">
        <f>焼津･藤枝!D89</f>
        <v>0</v>
      </c>
      <c r="J12" s="56"/>
      <c r="K12" s="16" t="s">
        <v>259</v>
      </c>
      <c r="L12" s="48" t="s">
        <v>260</v>
      </c>
      <c r="M12" s="39">
        <f>'榛原-御前崎'!H80</f>
        <v>1430</v>
      </c>
      <c r="N12" s="39">
        <f>'榛原-御前崎'!I80</f>
        <v>0</v>
      </c>
      <c r="O12" s="14"/>
    </row>
    <row r="13" spans="1:15" ht="14.45" customHeight="1" x14ac:dyDescent="0.15">
      <c r="A13" s="55" t="s">
        <v>42</v>
      </c>
      <c r="B13" s="48" t="s">
        <v>62</v>
      </c>
      <c r="C13" s="39">
        <f>'静岡市(清水区)'!C86</f>
        <v>1520</v>
      </c>
      <c r="D13" s="39">
        <f>'静岡市(清水区)'!D86</f>
        <v>0</v>
      </c>
      <c r="E13" s="56"/>
      <c r="F13" s="55" t="s">
        <v>130</v>
      </c>
      <c r="G13" s="48" t="s">
        <v>114</v>
      </c>
      <c r="H13" s="39">
        <f>焼津･藤枝!C90</f>
        <v>2500</v>
      </c>
      <c r="I13" s="39">
        <f>焼津･藤枝!D90</f>
        <v>0</v>
      </c>
      <c r="J13" s="56"/>
      <c r="K13" s="16" t="s">
        <v>193</v>
      </c>
      <c r="L13" s="59" t="s">
        <v>176</v>
      </c>
      <c r="M13" s="39">
        <f>'榛原-御前崎'!H81</f>
        <v>680</v>
      </c>
      <c r="N13" s="39">
        <f>'榛原-御前崎'!I81</f>
        <v>0</v>
      </c>
      <c r="O13" s="14"/>
    </row>
    <row r="14" spans="1:15" ht="14.45" customHeight="1" x14ac:dyDescent="0.15">
      <c r="A14" s="55" t="s">
        <v>43</v>
      </c>
      <c r="B14" s="48" t="s">
        <v>63</v>
      </c>
      <c r="C14" s="39">
        <f>'静岡市(清水区)'!C87</f>
        <v>2850</v>
      </c>
      <c r="D14" s="39">
        <f>'静岡市(清水区)'!D87</f>
        <v>0</v>
      </c>
      <c r="E14" s="56"/>
      <c r="F14" s="58" t="s">
        <v>131</v>
      </c>
      <c r="G14" s="59" t="s">
        <v>115</v>
      </c>
      <c r="H14" s="39">
        <f>焼津･藤枝!H80</f>
        <v>2350</v>
      </c>
      <c r="I14" s="39">
        <f>焼津･藤枝!I80</f>
        <v>0</v>
      </c>
      <c r="J14" s="56"/>
      <c r="K14" s="16" t="s">
        <v>194</v>
      </c>
      <c r="L14" s="59" t="s">
        <v>177</v>
      </c>
      <c r="M14" s="39">
        <f>'榛原-御前崎'!H82</f>
        <v>430</v>
      </c>
      <c r="N14" s="39">
        <f>'榛原-御前崎'!I82</f>
        <v>0</v>
      </c>
      <c r="O14" s="14"/>
    </row>
    <row r="15" spans="1:15" ht="14.45" customHeight="1" x14ac:dyDescent="0.15">
      <c r="A15" s="55" t="s">
        <v>44</v>
      </c>
      <c r="B15" s="48" t="s">
        <v>64</v>
      </c>
      <c r="C15" s="39">
        <f>'静岡市(清水区)'!C88</f>
        <v>1230</v>
      </c>
      <c r="D15" s="39">
        <f>'静岡市(清水区)'!D88</f>
        <v>0</v>
      </c>
      <c r="E15" s="56"/>
      <c r="F15" s="58" t="s">
        <v>132</v>
      </c>
      <c r="G15" s="59" t="s">
        <v>116</v>
      </c>
      <c r="H15" s="39">
        <f>焼津･藤枝!H81</f>
        <v>1120</v>
      </c>
      <c r="I15" s="39">
        <f>焼津･藤枝!I81</f>
        <v>0</v>
      </c>
      <c r="J15" s="56"/>
      <c r="K15" s="16" t="s">
        <v>195</v>
      </c>
      <c r="L15" s="59" t="s">
        <v>178</v>
      </c>
      <c r="M15" s="39">
        <f>'榛原-御前崎'!H83</f>
        <v>150</v>
      </c>
      <c r="N15" s="39">
        <f>'榛原-御前崎'!I83</f>
        <v>0</v>
      </c>
      <c r="O15" s="14"/>
    </row>
    <row r="16" spans="1:15" ht="14.45" customHeight="1" x14ac:dyDescent="0.15">
      <c r="A16" s="55" t="s">
        <v>45</v>
      </c>
      <c r="B16" s="48" t="s">
        <v>65</v>
      </c>
      <c r="C16" s="39">
        <f>'静岡市(清水区)'!C89</f>
        <v>1250</v>
      </c>
      <c r="D16" s="39">
        <f>'静岡市(清水区)'!D89</f>
        <v>0</v>
      </c>
      <c r="E16" s="56"/>
      <c r="F16" s="58" t="s">
        <v>133</v>
      </c>
      <c r="G16" s="59" t="s">
        <v>117</v>
      </c>
      <c r="H16" s="39">
        <f>焼津･藤枝!H82</f>
        <v>4050</v>
      </c>
      <c r="I16" s="39">
        <f>焼津･藤枝!I82</f>
        <v>0</v>
      </c>
      <c r="J16" s="56"/>
      <c r="K16" s="16" t="s">
        <v>196</v>
      </c>
      <c r="L16" s="59" t="s">
        <v>179</v>
      </c>
      <c r="M16" s="39">
        <f>'榛原-御前崎'!H84</f>
        <v>800</v>
      </c>
      <c r="N16" s="39">
        <f>'榛原-御前崎'!I84</f>
        <v>0</v>
      </c>
      <c r="O16" s="14"/>
    </row>
    <row r="17" spans="1:15" ht="14.45" customHeight="1" x14ac:dyDescent="0.15">
      <c r="A17" s="55" t="s">
        <v>46</v>
      </c>
      <c r="B17" s="48" t="s">
        <v>66</v>
      </c>
      <c r="C17" s="39">
        <f>'静岡市(清水区)'!C90</f>
        <v>1220</v>
      </c>
      <c r="D17" s="39">
        <f>'静岡市(清水区)'!D90</f>
        <v>0</v>
      </c>
      <c r="E17" s="56"/>
      <c r="F17" s="58" t="s">
        <v>134</v>
      </c>
      <c r="G17" s="59" t="s">
        <v>118</v>
      </c>
      <c r="H17" s="39">
        <f>焼津･藤枝!H83</f>
        <v>1200</v>
      </c>
      <c r="I17" s="39">
        <f>焼津･藤枝!I83</f>
        <v>0</v>
      </c>
      <c r="J17" s="56"/>
      <c r="K17" s="16" t="s">
        <v>210</v>
      </c>
      <c r="L17" s="59" t="s">
        <v>182</v>
      </c>
      <c r="M17" s="39">
        <f>'榛原-御前崎'!H85</f>
        <v>400</v>
      </c>
      <c r="N17" s="39">
        <f>'榛原-御前崎'!I85</f>
        <v>0</v>
      </c>
      <c r="O17" s="14"/>
    </row>
    <row r="18" spans="1:15" ht="14.45" customHeight="1" x14ac:dyDescent="0.15">
      <c r="A18" s="58" t="s">
        <v>47</v>
      </c>
      <c r="B18" s="59" t="s">
        <v>67</v>
      </c>
      <c r="C18" s="39">
        <f>'静岡市(清水区)'!H80</f>
        <v>5280</v>
      </c>
      <c r="D18" s="39">
        <f>'静岡市(清水区)'!I80</f>
        <v>0</v>
      </c>
      <c r="E18" s="56"/>
      <c r="F18" s="58" t="s">
        <v>135</v>
      </c>
      <c r="G18" s="59" t="s">
        <v>119</v>
      </c>
      <c r="H18" s="39">
        <f>焼津･藤枝!H84</f>
        <v>3050</v>
      </c>
      <c r="I18" s="39">
        <f>焼津･藤枝!I84</f>
        <v>0</v>
      </c>
      <c r="J18" s="56"/>
      <c r="K18" s="60" t="s">
        <v>36</v>
      </c>
      <c r="L18" s="59" t="s">
        <v>180</v>
      </c>
      <c r="M18" s="39">
        <f>'榛原-御前崎'!H86</f>
        <v>2000</v>
      </c>
      <c r="N18" s="39">
        <f>'榛原-御前崎'!I86</f>
        <v>0</v>
      </c>
      <c r="O18" s="14"/>
    </row>
    <row r="19" spans="1:15" ht="14.45" customHeight="1" x14ac:dyDescent="0.15">
      <c r="A19" s="58" t="s">
        <v>48</v>
      </c>
      <c r="B19" s="59" t="s">
        <v>68</v>
      </c>
      <c r="C19" s="39">
        <f>'静岡市(清水区)'!H81</f>
        <v>2690</v>
      </c>
      <c r="D19" s="39">
        <f>'静岡市(清水区)'!I81</f>
        <v>0</v>
      </c>
      <c r="E19" s="56"/>
      <c r="F19" s="58" t="s">
        <v>136</v>
      </c>
      <c r="G19" s="59" t="s">
        <v>120</v>
      </c>
      <c r="H19" s="39">
        <f>焼津･藤枝!H85</f>
        <v>3100</v>
      </c>
      <c r="I19" s="39">
        <f>焼津･藤枝!I85</f>
        <v>0</v>
      </c>
      <c r="J19" s="14"/>
      <c r="K19" s="58" t="s">
        <v>37</v>
      </c>
      <c r="L19" s="59" t="s">
        <v>181</v>
      </c>
      <c r="M19" s="39">
        <f>'榛原-御前崎'!H87</f>
        <v>410</v>
      </c>
      <c r="N19" s="39">
        <f>'榛原-御前崎'!I87</f>
        <v>0</v>
      </c>
      <c r="O19" s="14"/>
    </row>
    <row r="20" spans="1:15" ht="14.45" customHeight="1" x14ac:dyDescent="0.15">
      <c r="A20" s="58" t="s">
        <v>49</v>
      </c>
      <c r="B20" s="59" t="s">
        <v>69</v>
      </c>
      <c r="C20" s="39">
        <f>'静岡市(清水区)'!H82</f>
        <v>7870</v>
      </c>
      <c r="D20" s="39">
        <f>'静岡市(清水区)'!I82</f>
        <v>0</v>
      </c>
      <c r="E20" s="56"/>
      <c r="F20" s="58" t="s">
        <v>137</v>
      </c>
      <c r="G20" s="59" t="s">
        <v>121</v>
      </c>
      <c r="H20" s="39">
        <f>焼津･藤枝!H86</f>
        <v>2000</v>
      </c>
      <c r="I20" s="39">
        <f>焼津･藤枝!I86</f>
        <v>0</v>
      </c>
      <c r="J20" s="14"/>
      <c r="K20" s="58"/>
      <c r="L20" s="59"/>
      <c r="M20" s="39"/>
      <c r="N20" s="39">
        <f>'榛原-御前崎'!I88</f>
        <v>0</v>
      </c>
      <c r="O20" s="14"/>
    </row>
    <row r="21" spans="1:15" ht="14.45" customHeight="1" x14ac:dyDescent="0.15">
      <c r="A21" s="58" t="s">
        <v>50</v>
      </c>
      <c r="B21" s="59" t="s">
        <v>70</v>
      </c>
      <c r="C21" s="39">
        <f>'静岡市(清水区)'!H83</f>
        <v>2570</v>
      </c>
      <c r="D21" s="39">
        <f>'静岡市(清水区)'!I83</f>
        <v>0</v>
      </c>
      <c r="E21" s="56"/>
      <c r="F21" s="58" t="s">
        <v>138</v>
      </c>
      <c r="G21" s="59" t="s">
        <v>122</v>
      </c>
      <c r="H21" s="39">
        <f>焼津･藤枝!H87</f>
        <v>2250</v>
      </c>
      <c r="I21" s="39">
        <f>焼津･藤枝!I87</f>
        <v>0</v>
      </c>
      <c r="J21" s="14"/>
      <c r="K21" s="58"/>
      <c r="L21" s="59"/>
      <c r="M21" s="39"/>
      <c r="N21" s="39"/>
      <c r="O21" s="14"/>
    </row>
    <row r="22" spans="1:15" ht="14.45" customHeight="1" x14ac:dyDescent="0.15">
      <c r="A22" s="58" t="s">
        <v>51</v>
      </c>
      <c r="B22" s="59" t="s">
        <v>71</v>
      </c>
      <c r="C22" s="39">
        <f>'静岡市(清水区)'!H84</f>
        <v>2360</v>
      </c>
      <c r="D22" s="39">
        <f>'静岡市(清水区)'!I84</f>
        <v>0</v>
      </c>
      <c r="E22" s="56"/>
      <c r="F22" s="58" t="s">
        <v>139</v>
      </c>
      <c r="G22" s="59" t="s">
        <v>123</v>
      </c>
      <c r="H22" s="39">
        <f>焼津･藤枝!H88</f>
        <v>1280</v>
      </c>
      <c r="I22" s="39">
        <f>焼津･藤枝!I88</f>
        <v>0</v>
      </c>
      <c r="J22" s="14"/>
      <c r="K22" s="15"/>
      <c r="L22" s="15"/>
      <c r="M22" s="15"/>
      <c r="N22" s="15"/>
      <c r="O22" s="15"/>
    </row>
    <row r="23" spans="1:15" ht="14.45" customHeight="1" x14ac:dyDescent="0.15">
      <c r="A23" s="58" t="s">
        <v>52</v>
      </c>
      <c r="B23" s="59" t="s">
        <v>72</v>
      </c>
      <c r="C23" s="39">
        <f>'静岡市(清水区)'!H85</f>
        <v>2550</v>
      </c>
      <c r="D23" s="39">
        <f>'静岡市(清水区)'!I85</f>
        <v>0</v>
      </c>
      <c r="E23" s="56"/>
      <c r="F23" s="58" t="s">
        <v>140</v>
      </c>
      <c r="G23" s="59" t="s">
        <v>124</v>
      </c>
      <c r="H23" s="39">
        <f>焼津･藤枝!H89</f>
        <v>3200</v>
      </c>
      <c r="I23" s="39">
        <f>焼津･藤枝!I89</f>
        <v>0</v>
      </c>
      <c r="J23" s="14"/>
      <c r="K23" s="15"/>
      <c r="L23" s="15"/>
      <c r="M23" s="15"/>
      <c r="N23" s="15"/>
      <c r="O23" s="15"/>
    </row>
    <row r="24" spans="1:15" ht="14.45" customHeight="1" x14ac:dyDescent="0.15">
      <c r="A24" s="58" t="s">
        <v>53</v>
      </c>
      <c r="B24" s="59" t="s">
        <v>73</v>
      </c>
      <c r="C24" s="39">
        <f>'静岡市(清水区)'!H86</f>
        <v>1700</v>
      </c>
      <c r="D24" s="39">
        <f>'静岡市(清水区)'!I86</f>
        <v>0</v>
      </c>
      <c r="E24" s="56"/>
      <c r="F24" s="58" t="s">
        <v>141</v>
      </c>
      <c r="G24" s="59" t="s">
        <v>125</v>
      </c>
      <c r="H24" s="39">
        <f>焼津･藤枝!H90</f>
        <v>750</v>
      </c>
      <c r="I24" s="39">
        <f>焼津･藤枝!I90</f>
        <v>0</v>
      </c>
      <c r="J24" s="14"/>
      <c r="K24" s="15"/>
      <c r="L24" s="15"/>
      <c r="M24" s="15"/>
      <c r="N24" s="15"/>
      <c r="O24" s="15"/>
    </row>
    <row r="25" spans="1:15" ht="14.45" customHeight="1" x14ac:dyDescent="0.15">
      <c r="A25" s="58" t="s">
        <v>54</v>
      </c>
      <c r="B25" s="59" t="s">
        <v>74</v>
      </c>
      <c r="C25" s="39">
        <f>'静岡市(清水区)'!H87</f>
        <v>1475</v>
      </c>
      <c r="D25" s="39">
        <f>'静岡市(清水区)'!I87</f>
        <v>0</v>
      </c>
      <c r="E25" s="56"/>
      <c r="F25" s="55" t="s">
        <v>142</v>
      </c>
      <c r="G25" s="59" t="s">
        <v>126</v>
      </c>
      <c r="H25" s="39">
        <f>焼津･藤枝!M80</f>
        <v>400</v>
      </c>
      <c r="I25" s="39">
        <f>焼津･藤枝!N80</f>
        <v>0</v>
      </c>
      <c r="J25" s="14"/>
      <c r="K25" s="15"/>
      <c r="L25" s="15"/>
      <c r="M25" s="15"/>
      <c r="N25" s="15"/>
      <c r="O25" s="15"/>
    </row>
    <row r="26" spans="1:15" ht="14.45" customHeight="1" x14ac:dyDescent="0.15">
      <c r="A26" s="58" t="s">
        <v>55</v>
      </c>
      <c r="B26" s="59" t="s">
        <v>75</v>
      </c>
      <c r="C26" s="39">
        <f>'静岡市(清水区)'!H88</f>
        <v>2475</v>
      </c>
      <c r="D26" s="39">
        <f>'静岡市(清水区)'!I88</f>
        <v>0</v>
      </c>
      <c r="E26" s="56"/>
      <c r="F26" s="55" t="s">
        <v>143</v>
      </c>
      <c r="G26" s="59" t="s">
        <v>127</v>
      </c>
      <c r="H26" s="39">
        <f>焼津･藤枝!M81</f>
        <v>250</v>
      </c>
      <c r="I26" s="39">
        <f>焼津･藤枝!N81</f>
        <v>0</v>
      </c>
      <c r="J26" s="14"/>
      <c r="K26" s="15"/>
      <c r="L26" s="15"/>
      <c r="M26" s="15"/>
      <c r="N26" s="15"/>
      <c r="O26" s="15"/>
    </row>
    <row r="27" spans="1:15" ht="14.45" customHeight="1" x14ac:dyDescent="0.15">
      <c r="A27" s="55" t="s">
        <v>76</v>
      </c>
      <c r="B27" s="48" t="s">
        <v>8</v>
      </c>
      <c r="C27" s="39">
        <f>'静岡市(葵区･駿河区)'!C80</f>
        <v>5550</v>
      </c>
      <c r="D27" s="39">
        <f>'静岡市(葵区･駿河区)'!D80</f>
        <v>0</v>
      </c>
      <c r="E27" s="56"/>
      <c r="F27" s="55" t="s">
        <v>144</v>
      </c>
      <c r="G27" s="59" t="s">
        <v>128</v>
      </c>
      <c r="H27" s="39">
        <f>焼津･藤枝!M82</f>
        <v>1000</v>
      </c>
      <c r="I27" s="39">
        <f>焼津･藤枝!N82</f>
        <v>0</v>
      </c>
      <c r="J27" s="14"/>
      <c r="K27" s="15"/>
      <c r="L27" s="15"/>
      <c r="M27" s="61"/>
      <c r="N27" s="61"/>
      <c r="O27" s="15"/>
    </row>
    <row r="28" spans="1:15" ht="14.45" customHeight="1" x14ac:dyDescent="0.15">
      <c r="A28" s="55" t="s">
        <v>77</v>
      </c>
      <c r="B28" s="48" t="s">
        <v>257</v>
      </c>
      <c r="C28" s="39">
        <f>'静岡市(葵区･駿河区)'!C81</f>
        <v>4250</v>
      </c>
      <c r="D28" s="39">
        <f>'静岡市(葵区･駿河区)'!D81</f>
        <v>0</v>
      </c>
      <c r="E28" s="56"/>
      <c r="F28" s="55" t="s">
        <v>155</v>
      </c>
      <c r="G28" s="59" t="s">
        <v>145</v>
      </c>
      <c r="H28" s="39">
        <f>島田!C80</f>
        <v>2020</v>
      </c>
      <c r="I28" s="39">
        <f>島田!D80</f>
        <v>0</v>
      </c>
      <c r="J28" s="14"/>
      <c r="K28" s="15"/>
      <c r="L28" s="15"/>
      <c r="M28" s="15"/>
      <c r="N28" s="15"/>
      <c r="O28" s="15"/>
    </row>
    <row r="29" spans="1:15" ht="14.45" customHeight="1" x14ac:dyDescent="0.15">
      <c r="A29" s="55" t="s">
        <v>78</v>
      </c>
      <c r="B29" s="48" t="s">
        <v>9</v>
      </c>
      <c r="C29" s="39">
        <f>'静岡市(葵区･駿河区)'!C82</f>
        <v>6650</v>
      </c>
      <c r="D29" s="39">
        <f>'静岡市(葵区･駿河区)'!D82</f>
        <v>0</v>
      </c>
      <c r="E29" s="56"/>
      <c r="F29" s="55" t="s">
        <v>156</v>
      </c>
      <c r="G29" s="48" t="s">
        <v>146</v>
      </c>
      <c r="H29" s="39">
        <f>島田!C81</f>
        <v>3030</v>
      </c>
      <c r="I29" s="39">
        <f>島田!D81</f>
        <v>0</v>
      </c>
      <c r="J29" s="14"/>
      <c r="K29" s="15"/>
      <c r="L29" s="15"/>
      <c r="M29" s="15"/>
      <c r="N29" s="15"/>
      <c r="O29" s="15"/>
    </row>
    <row r="30" spans="1:15" ht="14.45" customHeight="1" x14ac:dyDescent="0.15">
      <c r="A30" s="55" t="s">
        <v>79</v>
      </c>
      <c r="B30" s="48" t="s">
        <v>10</v>
      </c>
      <c r="C30" s="39">
        <f>'静岡市(葵区･駿河区)'!C83</f>
        <v>10150</v>
      </c>
      <c r="D30" s="39">
        <f>'静岡市(葵区･駿河区)'!D83</f>
        <v>0</v>
      </c>
      <c r="E30" s="56"/>
      <c r="F30" s="55" t="s">
        <v>157</v>
      </c>
      <c r="G30" s="48" t="s">
        <v>33</v>
      </c>
      <c r="H30" s="39">
        <f>島田!C82</f>
        <v>2820</v>
      </c>
      <c r="I30" s="39">
        <f>島田!D82</f>
        <v>0</v>
      </c>
      <c r="J30" s="14"/>
      <c r="K30" s="15"/>
      <c r="L30" s="15"/>
      <c r="M30" s="15"/>
      <c r="N30" s="15"/>
      <c r="O30" s="15"/>
    </row>
    <row r="31" spans="1:15" ht="14.45" customHeight="1" x14ac:dyDescent="0.15">
      <c r="A31" s="55" t="s">
        <v>80</v>
      </c>
      <c r="B31" s="48" t="s">
        <v>11</v>
      </c>
      <c r="C31" s="39">
        <f>'静岡市(葵区･駿河区)'!C84</f>
        <v>3800</v>
      </c>
      <c r="D31" s="39">
        <f>'静岡市(葵区･駿河区)'!D84</f>
        <v>0</v>
      </c>
      <c r="E31" s="56"/>
      <c r="F31" s="55" t="s">
        <v>158</v>
      </c>
      <c r="G31" s="48" t="s">
        <v>32</v>
      </c>
      <c r="H31" s="39">
        <f>島田!C83</f>
        <v>1730</v>
      </c>
      <c r="I31" s="39">
        <f>島田!D83</f>
        <v>0</v>
      </c>
      <c r="J31" s="14"/>
      <c r="K31" s="15"/>
      <c r="L31" s="15"/>
      <c r="M31" s="15"/>
      <c r="N31" s="15"/>
      <c r="O31" s="15"/>
    </row>
    <row r="32" spans="1:15" ht="14.45" customHeight="1" x14ac:dyDescent="0.15">
      <c r="A32" s="55" t="s">
        <v>81</v>
      </c>
      <c r="B32" s="48" t="s">
        <v>12</v>
      </c>
      <c r="C32" s="39">
        <f>'静岡市(葵区･駿河区)'!C85</f>
        <v>6400</v>
      </c>
      <c r="D32" s="39">
        <f>'静岡市(葵区･駿河区)'!D85</f>
        <v>0</v>
      </c>
      <c r="E32" s="56"/>
      <c r="F32" s="55" t="s">
        <v>159</v>
      </c>
      <c r="G32" s="48" t="s">
        <v>147</v>
      </c>
      <c r="H32" s="39">
        <f>島田!C84</f>
        <v>2450</v>
      </c>
      <c r="I32" s="39">
        <f>島田!D84</f>
        <v>0</v>
      </c>
      <c r="J32" s="14"/>
      <c r="K32" s="15"/>
      <c r="L32" s="15"/>
      <c r="M32" s="15"/>
      <c r="N32" s="15"/>
      <c r="O32" s="15"/>
    </row>
    <row r="33" spans="1:15" ht="14.45" customHeight="1" x14ac:dyDescent="0.15">
      <c r="A33" s="55" t="s">
        <v>82</v>
      </c>
      <c r="B33" s="48" t="s">
        <v>13</v>
      </c>
      <c r="C33" s="39">
        <f>'静岡市(葵区･駿河区)'!C86</f>
        <v>3600</v>
      </c>
      <c r="D33" s="39">
        <f>'静岡市(葵区･駿河区)'!D86</f>
        <v>0</v>
      </c>
      <c r="E33" s="56"/>
      <c r="F33" s="55" t="s">
        <v>160</v>
      </c>
      <c r="G33" s="48" t="s">
        <v>148</v>
      </c>
      <c r="H33" s="39">
        <f>島田!C85</f>
        <v>1700</v>
      </c>
      <c r="I33" s="39">
        <f>島田!D85</f>
        <v>0</v>
      </c>
      <c r="J33" s="14"/>
      <c r="K33" s="15"/>
      <c r="L33" s="15"/>
      <c r="M33" s="15"/>
      <c r="N33" s="15"/>
      <c r="O33" s="15"/>
    </row>
    <row r="34" spans="1:15" ht="14.45" customHeight="1" x14ac:dyDescent="0.15">
      <c r="A34" s="55" t="s">
        <v>83</v>
      </c>
      <c r="B34" s="48" t="s">
        <v>14</v>
      </c>
      <c r="C34" s="39">
        <f>'静岡市(葵区･駿河区)'!C87</f>
        <v>5850</v>
      </c>
      <c r="D34" s="39">
        <f>'静岡市(葵区･駿河区)'!D87</f>
        <v>0</v>
      </c>
      <c r="E34" s="56"/>
      <c r="F34" s="55" t="s">
        <v>161</v>
      </c>
      <c r="G34" s="48" t="s">
        <v>149</v>
      </c>
      <c r="H34" s="39">
        <f>島田!C86</f>
        <v>1100</v>
      </c>
      <c r="I34" s="39">
        <f>島田!D86</f>
        <v>0</v>
      </c>
      <c r="J34" s="14"/>
      <c r="K34" s="15"/>
      <c r="L34" s="15"/>
      <c r="M34" s="15"/>
      <c r="N34" s="15"/>
      <c r="O34" s="15"/>
    </row>
    <row r="35" spans="1:15" ht="14.45" customHeight="1" x14ac:dyDescent="0.15">
      <c r="A35" s="55" t="s">
        <v>84</v>
      </c>
      <c r="B35" s="48" t="s">
        <v>15</v>
      </c>
      <c r="C35" s="39">
        <f>'静岡市(葵区･駿河区)'!C88</f>
        <v>6520</v>
      </c>
      <c r="D35" s="39">
        <f>'静岡市(葵区･駿河区)'!D88</f>
        <v>0</v>
      </c>
      <c r="E35" s="56"/>
      <c r="F35" s="55" t="s">
        <v>162</v>
      </c>
      <c r="G35" s="48" t="s">
        <v>150</v>
      </c>
      <c r="H35" s="39">
        <f>島田!C87</f>
        <v>1350</v>
      </c>
      <c r="I35" s="39">
        <f>島田!D87</f>
        <v>0</v>
      </c>
      <c r="J35" s="14"/>
      <c r="K35" s="15"/>
      <c r="L35" s="15"/>
      <c r="M35" s="15"/>
      <c r="N35" s="15"/>
      <c r="O35" s="15"/>
    </row>
    <row r="36" spans="1:15" ht="14.45" customHeight="1" x14ac:dyDescent="0.15">
      <c r="A36" s="55" t="s">
        <v>85</v>
      </c>
      <c r="B36" s="48" t="s">
        <v>16</v>
      </c>
      <c r="C36" s="39">
        <f>'静岡市(葵区･駿河区)'!C89</f>
        <v>4670</v>
      </c>
      <c r="D36" s="39">
        <f>'静岡市(葵区･駿河区)'!D89</f>
        <v>0</v>
      </c>
      <c r="E36" s="56"/>
      <c r="F36" s="55" t="s">
        <v>163</v>
      </c>
      <c r="G36" s="48" t="s">
        <v>151</v>
      </c>
      <c r="H36" s="39">
        <f>島田!C88</f>
        <v>1800</v>
      </c>
      <c r="I36" s="39">
        <f>島田!D88</f>
        <v>0</v>
      </c>
      <c r="J36" s="14"/>
      <c r="K36" s="15"/>
      <c r="L36" s="15"/>
      <c r="M36" s="15"/>
      <c r="N36" s="15"/>
      <c r="O36" s="15"/>
    </row>
    <row r="37" spans="1:15" ht="14.45" customHeight="1" x14ac:dyDescent="0.15">
      <c r="A37" s="55" t="s">
        <v>86</v>
      </c>
      <c r="B37" s="48" t="s">
        <v>17</v>
      </c>
      <c r="C37" s="39">
        <f>'静岡市(葵区･駿河区)'!C90</f>
        <v>6810</v>
      </c>
      <c r="D37" s="39">
        <f>'静岡市(葵区･駿河区)'!D90</f>
        <v>0</v>
      </c>
      <c r="E37" s="56"/>
      <c r="F37" s="55" t="s">
        <v>164</v>
      </c>
      <c r="G37" s="48" t="s">
        <v>152</v>
      </c>
      <c r="H37" s="39">
        <f>島田!C89</f>
        <v>150</v>
      </c>
      <c r="I37" s="39">
        <f>島田!D89</f>
        <v>0</v>
      </c>
      <c r="J37" s="14"/>
      <c r="K37" s="15"/>
      <c r="L37" s="15"/>
      <c r="M37" s="15"/>
      <c r="N37" s="15"/>
      <c r="O37" s="15"/>
    </row>
    <row r="38" spans="1:15" ht="14.45" customHeight="1" x14ac:dyDescent="0.15">
      <c r="A38" s="58" t="s">
        <v>87</v>
      </c>
      <c r="B38" s="59" t="s">
        <v>18</v>
      </c>
      <c r="C38" s="39">
        <f>'静岡市(葵区･駿河区)'!H80</f>
        <v>4020</v>
      </c>
      <c r="D38" s="39">
        <f>'静岡市(葵区･駿河区)'!I80</f>
        <v>0</v>
      </c>
      <c r="E38" s="56"/>
      <c r="F38" s="55" t="s">
        <v>211</v>
      </c>
      <c r="G38" s="48" t="s">
        <v>205</v>
      </c>
      <c r="H38" s="39">
        <f>島田!C90</f>
        <v>350</v>
      </c>
      <c r="I38" s="39">
        <f>島田!D90</f>
        <v>0</v>
      </c>
      <c r="J38" s="14"/>
      <c r="K38" s="15"/>
      <c r="L38" s="15"/>
      <c r="M38" s="15"/>
      <c r="N38" s="15"/>
      <c r="O38" s="15"/>
    </row>
    <row r="39" spans="1:15" ht="14.45" customHeight="1" x14ac:dyDescent="0.15">
      <c r="A39" s="58" t="s">
        <v>88</v>
      </c>
      <c r="B39" s="59" t="s">
        <v>19</v>
      </c>
      <c r="C39" s="39">
        <f>'静岡市(葵区･駿河区)'!H81</f>
        <v>6080</v>
      </c>
      <c r="D39" s="39">
        <f>'静岡市(葵区･駿河区)'!I81</f>
        <v>0</v>
      </c>
      <c r="E39" s="56"/>
      <c r="F39" s="53" t="s">
        <v>184</v>
      </c>
      <c r="G39" s="48" t="s">
        <v>165</v>
      </c>
      <c r="H39" s="39">
        <f>川根!C80</f>
        <v>1350</v>
      </c>
      <c r="I39" s="39">
        <f>川根!D80</f>
        <v>0</v>
      </c>
      <c r="J39" s="14"/>
      <c r="K39" s="15"/>
      <c r="L39" s="15"/>
      <c r="M39" s="15"/>
      <c r="N39" s="15"/>
      <c r="O39" s="15"/>
    </row>
    <row r="40" spans="1:15" ht="14.45" customHeight="1" x14ac:dyDescent="0.15">
      <c r="A40" s="58" t="s">
        <v>89</v>
      </c>
      <c r="B40" s="59" t="s">
        <v>20</v>
      </c>
      <c r="C40" s="39">
        <f>'静岡市(葵区･駿河区)'!H82</f>
        <v>7000</v>
      </c>
      <c r="D40" s="39">
        <f>'静岡市(葵区･駿河区)'!I82</f>
        <v>0</v>
      </c>
      <c r="E40" s="56"/>
      <c r="F40" s="16" t="s">
        <v>185</v>
      </c>
      <c r="G40" s="48" t="s">
        <v>166</v>
      </c>
      <c r="H40" s="39">
        <f>川根!C81</f>
        <v>700</v>
      </c>
      <c r="I40" s="39">
        <f>川根!D81</f>
        <v>0</v>
      </c>
      <c r="J40" s="14"/>
      <c r="K40" s="15"/>
      <c r="L40" s="15"/>
      <c r="M40" s="15"/>
      <c r="N40" s="15"/>
      <c r="O40" s="15"/>
    </row>
    <row r="41" spans="1:15" ht="14.45" customHeight="1" x14ac:dyDescent="0.15">
      <c r="A41" s="58" t="s">
        <v>90</v>
      </c>
      <c r="B41" s="59" t="s">
        <v>93</v>
      </c>
      <c r="C41" s="39">
        <f>'静岡市(葵区･駿河区)'!H83</f>
        <v>5400</v>
      </c>
      <c r="D41" s="39">
        <f>'静岡市(葵区･駿河区)'!I83</f>
        <v>0</v>
      </c>
      <c r="E41" s="56"/>
      <c r="F41" s="16" t="s">
        <v>186</v>
      </c>
      <c r="G41" s="48" t="s">
        <v>167</v>
      </c>
      <c r="H41" s="39">
        <f>川根!C82</f>
        <v>400</v>
      </c>
      <c r="I41" s="39">
        <f>川根!D82</f>
        <v>0</v>
      </c>
      <c r="J41" s="14"/>
      <c r="K41" s="15"/>
      <c r="L41" s="15"/>
      <c r="M41" s="15"/>
      <c r="N41" s="15"/>
      <c r="O41" s="15"/>
    </row>
    <row r="42" spans="1:15" ht="14.45" customHeight="1" x14ac:dyDescent="0.15">
      <c r="A42" s="58" t="s">
        <v>91</v>
      </c>
      <c r="B42" s="59" t="s">
        <v>94</v>
      </c>
      <c r="C42" s="39">
        <f>'静岡市(葵区･駿河区)'!H84</f>
        <v>5550</v>
      </c>
      <c r="D42" s="39">
        <f>'静岡市(葵区･駿河区)'!I84</f>
        <v>0</v>
      </c>
      <c r="E42" s="56"/>
      <c r="F42" s="16" t="s">
        <v>187</v>
      </c>
      <c r="G42" s="48" t="s">
        <v>168</v>
      </c>
      <c r="H42" s="39">
        <f>川根!C83</f>
        <v>400</v>
      </c>
      <c r="I42" s="39">
        <f>川根!D83</f>
        <v>0</v>
      </c>
      <c r="J42" s="14"/>
      <c r="K42" s="15"/>
      <c r="L42" s="15"/>
      <c r="M42" s="15"/>
      <c r="N42" s="15"/>
      <c r="O42" s="15"/>
    </row>
    <row r="43" spans="1:15" ht="14.45" customHeight="1" x14ac:dyDescent="0.15">
      <c r="A43" s="58" t="s">
        <v>92</v>
      </c>
      <c r="B43" s="59" t="s">
        <v>95</v>
      </c>
      <c r="C43" s="39">
        <f>'静岡市(葵区･駿河区)'!H85</f>
        <v>2650</v>
      </c>
      <c r="D43" s="39">
        <f>'静岡市(葵区･駿河区)'!I85</f>
        <v>0</v>
      </c>
      <c r="E43" s="56"/>
      <c r="F43" s="16" t="s">
        <v>188</v>
      </c>
      <c r="G43" s="48" t="s">
        <v>169</v>
      </c>
      <c r="H43" s="39">
        <f>'榛原-御前崎'!C80</f>
        <v>1500</v>
      </c>
      <c r="I43" s="39">
        <f>'榛原-御前崎'!D80</f>
        <v>0</v>
      </c>
      <c r="J43" s="14"/>
      <c r="K43" s="15"/>
      <c r="L43" s="15"/>
      <c r="M43" s="15"/>
      <c r="N43" s="15"/>
      <c r="O43" s="15"/>
    </row>
    <row r="44" spans="1:15" ht="14.45" customHeight="1" x14ac:dyDescent="0.15">
      <c r="A44" s="60"/>
      <c r="B44" s="59"/>
      <c r="C44" s="39">
        <f>'静岡市(葵区･駿河区)'!H86</f>
        <v>0</v>
      </c>
      <c r="D44" s="39">
        <f>'静岡市(葵区･駿河区)'!I86</f>
        <v>0</v>
      </c>
      <c r="E44" s="56"/>
      <c r="F44" s="16" t="s">
        <v>189</v>
      </c>
      <c r="G44" s="48" t="s">
        <v>170</v>
      </c>
      <c r="H44" s="39">
        <f>'榛原-御前崎'!C81</f>
        <v>1300</v>
      </c>
      <c r="I44" s="39">
        <f>'榛原-御前崎'!D81</f>
        <v>0</v>
      </c>
      <c r="J44" s="14"/>
      <c r="K44" s="15"/>
      <c r="L44" s="15"/>
      <c r="M44" s="15"/>
      <c r="N44" s="15"/>
      <c r="O44" s="15"/>
    </row>
    <row r="45" spans="1:15" ht="14.45" customHeight="1" x14ac:dyDescent="0.15">
      <c r="A45" s="55" t="s">
        <v>104</v>
      </c>
      <c r="B45" s="48" t="s">
        <v>96</v>
      </c>
      <c r="C45" s="39">
        <f>焼津･藤枝!C80</f>
        <v>2450</v>
      </c>
      <c r="D45" s="39">
        <f>焼津･藤枝!D80</f>
        <v>0</v>
      </c>
      <c r="E45" s="56"/>
      <c r="F45" s="16" t="s">
        <v>190</v>
      </c>
      <c r="G45" s="48" t="s">
        <v>171</v>
      </c>
      <c r="H45" s="39">
        <f>'榛原-御前崎'!C82</f>
        <v>1000</v>
      </c>
      <c r="I45" s="39">
        <f>'榛原-御前崎'!D82</f>
        <v>0</v>
      </c>
      <c r="J45" s="14"/>
      <c r="K45" s="15"/>
      <c r="L45" s="15"/>
      <c r="M45" s="15"/>
      <c r="N45" s="15"/>
      <c r="O45" s="15"/>
    </row>
    <row r="46" spans="1:15" ht="14.45" customHeight="1" x14ac:dyDescent="0.15">
      <c r="A46" s="55" t="s">
        <v>105</v>
      </c>
      <c r="B46" s="48" t="s">
        <v>33</v>
      </c>
      <c r="C46" s="39">
        <f>焼津･藤枝!C81</f>
        <v>3100</v>
      </c>
      <c r="D46" s="39">
        <f>焼津･藤枝!D81</f>
        <v>0</v>
      </c>
      <c r="E46" s="56"/>
      <c r="F46" s="16" t="s">
        <v>191</v>
      </c>
      <c r="G46" s="48" t="s">
        <v>183</v>
      </c>
      <c r="H46" s="39">
        <f>'榛原-御前崎'!C83</f>
        <v>2000</v>
      </c>
      <c r="I46" s="39">
        <f>'榛原-御前崎'!D83</f>
        <v>0</v>
      </c>
      <c r="J46" s="14"/>
      <c r="K46" s="15"/>
      <c r="L46" s="15"/>
      <c r="M46" s="15"/>
      <c r="N46" s="15"/>
      <c r="O46" s="15"/>
    </row>
    <row r="47" spans="1:15" ht="14.45" customHeight="1" x14ac:dyDescent="0.15">
      <c r="A47" s="55" t="s">
        <v>106</v>
      </c>
      <c r="B47" s="48" t="s">
        <v>97</v>
      </c>
      <c r="C47" s="39">
        <f>焼津･藤枝!C82</f>
        <v>4550</v>
      </c>
      <c r="D47" s="39">
        <f>焼津･藤枝!D82</f>
        <v>0</v>
      </c>
      <c r="E47" s="56"/>
      <c r="F47" s="16" t="s">
        <v>192</v>
      </c>
      <c r="G47" s="48" t="s">
        <v>172</v>
      </c>
      <c r="H47" s="39">
        <f>'榛原-御前崎'!C84</f>
        <v>500</v>
      </c>
      <c r="I47" s="39">
        <f>'榛原-御前崎'!D84</f>
        <v>0</v>
      </c>
      <c r="J47" s="14"/>
      <c r="K47" s="15"/>
      <c r="L47" s="15"/>
      <c r="M47" s="15"/>
      <c r="N47" s="15"/>
      <c r="O47" s="15"/>
    </row>
    <row r="48" spans="1:15" ht="14.45" customHeight="1" x14ac:dyDescent="0.15">
      <c r="A48" s="55" t="s">
        <v>107</v>
      </c>
      <c r="B48" s="48" t="s">
        <v>98</v>
      </c>
      <c r="C48" s="39">
        <f>焼津･藤枝!C83</f>
        <v>2400</v>
      </c>
      <c r="D48" s="39">
        <f>焼津･藤枝!D83</f>
        <v>0</v>
      </c>
      <c r="E48" s="56"/>
      <c r="F48" s="16"/>
      <c r="G48" s="48"/>
      <c r="H48" s="39">
        <f>'榛原-御前崎'!C85</f>
        <v>0</v>
      </c>
      <c r="I48" s="39">
        <f>'榛原-御前崎'!D85</f>
        <v>0</v>
      </c>
      <c r="J48" s="14"/>
      <c r="K48" s="68" t="s">
        <v>204</v>
      </c>
      <c r="L48" s="68"/>
      <c r="M48" s="62">
        <f>SUM(C7:C48,H7:H48,M7:M47)</f>
        <v>243300</v>
      </c>
      <c r="N48" s="62">
        <f>SUM(D7:D48,I7:I48,N7:N47)</f>
        <v>0</v>
      </c>
      <c r="O48" s="14"/>
    </row>
    <row r="49" spans="1:12" x14ac:dyDescent="0.15">
      <c r="A49" s="67" t="s">
        <v>261</v>
      </c>
      <c r="B49" s="67"/>
      <c r="C49" s="67"/>
      <c r="D49" s="63"/>
    </row>
    <row r="51" spans="1:12" x14ac:dyDescent="0.15">
      <c r="A51" s="66" t="s">
        <v>25</v>
      </c>
      <c r="B51" s="66"/>
      <c r="C51" s="66"/>
      <c r="D51" s="66" t="s">
        <v>197</v>
      </c>
      <c r="E51" s="66"/>
      <c r="F51" s="63"/>
      <c r="G51" s="66" t="s">
        <v>24</v>
      </c>
      <c r="H51" s="66"/>
      <c r="I51" s="66"/>
      <c r="J51" s="66" t="s">
        <v>198</v>
      </c>
      <c r="K51" s="66"/>
      <c r="L51" s="64"/>
    </row>
    <row r="52" spans="1:12" x14ac:dyDescent="0.15">
      <c r="K52" s="63"/>
      <c r="L52" s="63"/>
    </row>
  </sheetData>
  <mergeCells count="18">
    <mergeCell ref="A5:B5"/>
    <mergeCell ref="C2:D2"/>
    <mergeCell ref="E2:F2"/>
    <mergeCell ref="H2:I2"/>
    <mergeCell ref="K2:N2"/>
    <mergeCell ref="K48:L48"/>
    <mergeCell ref="C3:D3"/>
    <mergeCell ref="E3:F3"/>
    <mergeCell ref="H3:I3"/>
    <mergeCell ref="K3:N3"/>
    <mergeCell ref="C5:D5"/>
    <mergeCell ref="F5:G5"/>
    <mergeCell ref="H5:I5"/>
    <mergeCell ref="A51:C51"/>
    <mergeCell ref="D51:E51"/>
    <mergeCell ref="J51:K51"/>
    <mergeCell ref="A49:C49"/>
    <mergeCell ref="G51:I51"/>
  </mergeCells>
  <phoneticPr fontId="2"/>
  <printOptions horizontalCentered="1"/>
  <pageMargins left="0" right="0" top="0.15748031496062992" bottom="0.15748031496062992" header="0" footer="0"/>
  <pageSetup paperSize="9"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O110"/>
  <sheetViews>
    <sheetView showZeros="0" view="pageBreakPreview" topLeftCell="A49" zoomScale="70" zoomScaleNormal="55" zoomScaleSheetLayoutView="70" workbookViewId="0">
      <selection activeCell="R41" sqref="R41"/>
    </sheetView>
  </sheetViews>
  <sheetFormatPr defaultRowHeight="13.5" x14ac:dyDescent="0.15"/>
  <cols>
    <col min="1" max="15" width="9.62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spans="1:15" ht="14.25" customHeight="1" x14ac:dyDescent="0.15"/>
    <row r="66" spans="1:15" ht="14.25" customHeight="1" x14ac:dyDescent="0.15"/>
    <row r="67" spans="1:15" ht="14.25" customHeight="1" x14ac:dyDescent="0.15"/>
    <row r="68" spans="1:15" ht="14.25" customHeight="1" x14ac:dyDescent="0.15"/>
    <row r="69" spans="1:15" ht="14.25" customHeight="1" x14ac:dyDescent="0.15"/>
    <row r="70" spans="1:15" ht="14.25" customHeight="1" x14ac:dyDescent="0.15"/>
    <row r="71" spans="1:15" ht="14.25" customHeight="1" x14ac:dyDescent="0.15"/>
    <row r="72" spans="1:15" ht="14.25" customHeight="1" x14ac:dyDescent="0.15"/>
    <row r="73" spans="1:15" ht="14.25" customHeight="1" x14ac:dyDescent="0.15"/>
    <row r="74" spans="1:15" ht="14.25" customHeight="1" x14ac:dyDescent="0.15"/>
    <row r="75" spans="1:15" ht="14.25" customHeight="1" x14ac:dyDescent="0.15"/>
    <row r="76" spans="1:15" ht="14.25" customHeight="1" x14ac:dyDescent="0.15"/>
    <row r="77" spans="1:15" ht="14.25" customHeight="1" x14ac:dyDescent="0.15">
      <c r="A77" s="95" t="s">
        <v>26</v>
      </c>
      <c r="B77" s="96"/>
      <c r="C77" s="96"/>
      <c r="D77" s="96"/>
      <c r="E77" s="97"/>
      <c r="F77" s="26" t="s">
        <v>2</v>
      </c>
      <c r="G77" s="92">
        <f>中部!E2</f>
        <v>0</v>
      </c>
      <c r="H77" s="93"/>
      <c r="I77" s="93"/>
      <c r="J77" s="94"/>
      <c r="K77" s="26" t="s">
        <v>7</v>
      </c>
      <c r="L77" s="92">
        <f>中部!K2</f>
        <v>0</v>
      </c>
      <c r="M77" s="93"/>
      <c r="N77" s="93"/>
      <c r="O77" s="94"/>
    </row>
    <row r="78" spans="1:15" ht="14.25" customHeight="1" x14ac:dyDescent="0.15">
      <c r="A78" s="26" t="s">
        <v>3</v>
      </c>
      <c r="B78" s="98">
        <f>中部!E3</f>
        <v>0</v>
      </c>
      <c r="C78" s="99"/>
      <c r="D78" s="99"/>
      <c r="E78" s="100"/>
      <c r="F78" s="26" t="s">
        <v>4</v>
      </c>
      <c r="G78" s="95">
        <f>中部!H2</f>
        <v>0</v>
      </c>
      <c r="H78" s="96"/>
      <c r="I78" s="96"/>
      <c r="J78" s="97"/>
      <c r="K78" s="26" t="s">
        <v>5</v>
      </c>
      <c r="L78" s="92">
        <f>中部!H3</f>
        <v>0</v>
      </c>
      <c r="M78" s="93"/>
      <c r="N78" s="93"/>
      <c r="O78" s="94"/>
    </row>
    <row r="79" spans="1:15" ht="14.25" customHeight="1" x14ac:dyDescent="0.15">
      <c r="A79" s="19" t="s">
        <v>1</v>
      </c>
      <c r="B79" s="19" t="s">
        <v>6</v>
      </c>
      <c r="C79" s="19" t="s">
        <v>23</v>
      </c>
      <c r="D79" s="20" t="s">
        <v>0</v>
      </c>
      <c r="E79" s="19" t="s">
        <v>21</v>
      </c>
      <c r="F79" s="19" t="s">
        <v>1</v>
      </c>
      <c r="G79" s="19" t="s">
        <v>6</v>
      </c>
      <c r="H79" s="19" t="s">
        <v>23</v>
      </c>
      <c r="I79" s="20" t="s">
        <v>0</v>
      </c>
      <c r="J79" s="19" t="s">
        <v>21</v>
      </c>
      <c r="K79" s="19" t="s">
        <v>1</v>
      </c>
      <c r="L79" s="19" t="s">
        <v>6</v>
      </c>
      <c r="M79" s="19" t="s">
        <v>23</v>
      </c>
      <c r="N79" s="20" t="s">
        <v>0</v>
      </c>
      <c r="O79" s="19" t="s">
        <v>21</v>
      </c>
    </row>
    <row r="80" spans="1:15" ht="14.25" customHeight="1" x14ac:dyDescent="0.15">
      <c r="A80" s="16" t="s">
        <v>34</v>
      </c>
      <c r="B80" s="17" t="s">
        <v>56</v>
      </c>
      <c r="C80" s="27">
        <v>1840</v>
      </c>
      <c r="D80" s="27"/>
      <c r="E80" s="15"/>
      <c r="F80" s="29" t="s">
        <v>47</v>
      </c>
      <c r="G80" s="28" t="s">
        <v>67</v>
      </c>
      <c r="H80" s="27">
        <v>5280</v>
      </c>
      <c r="I80" s="27"/>
      <c r="J80" s="15"/>
      <c r="K80" s="16"/>
      <c r="L80" s="23"/>
      <c r="M80" s="21"/>
      <c r="N80" s="14"/>
      <c r="O80" s="15"/>
    </row>
    <row r="81" spans="1:15" ht="14.25" customHeight="1" x14ac:dyDescent="0.15">
      <c r="A81" s="16" t="s">
        <v>35</v>
      </c>
      <c r="B81" s="17" t="s">
        <v>57</v>
      </c>
      <c r="C81" s="27">
        <v>2300</v>
      </c>
      <c r="D81" s="27"/>
      <c r="E81" s="15"/>
      <c r="F81" s="29" t="s">
        <v>48</v>
      </c>
      <c r="G81" s="28" t="s">
        <v>68</v>
      </c>
      <c r="H81" s="27">
        <v>2690</v>
      </c>
      <c r="I81" s="27"/>
      <c r="J81" s="15"/>
      <c r="K81" s="16"/>
      <c r="L81" s="23"/>
      <c r="M81" s="21"/>
      <c r="N81" s="14"/>
      <c r="O81" s="15"/>
    </row>
    <row r="82" spans="1:15" ht="14.25" customHeight="1" x14ac:dyDescent="0.15">
      <c r="A82" s="16" t="s">
        <v>38</v>
      </c>
      <c r="B82" s="17" t="s">
        <v>58</v>
      </c>
      <c r="C82" s="27">
        <v>2830</v>
      </c>
      <c r="D82" s="27"/>
      <c r="E82" s="15"/>
      <c r="F82" s="29" t="s">
        <v>49</v>
      </c>
      <c r="G82" s="28" t="s">
        <v>69</v>
      </c>
      <c r="H82" s="27">
        <v>7870</v>
      </c>
      <c r="I82" s="27"/>
      <c r="J82" s="15"/>
      <c r="K82" s="16"/>
      <c r="L82" s="23"/>
      <c r="M82" s="21"/>
      <c r="N82" s="14"/>
      <c r="O82" s="15"/>
    </row>
    <row r="83" spans="1:15" ht="14.25" customHeight="1" x14ac:dyDescent="0.15">
      <c r="A83" s="16" t="s">
        <v>39</v>
      </c>
      <c r="B83" s="17" t="s">
        <v>59</v>
      </c>
      <c r="C83" s="27">
        <v>2160</v>
      </c>
      <c r="D83" s="27"/>
      <c r="E83" s="15"/>
      <c r="F83" s="29" t="s">
        <v>50</v>
      </c>
      <c r="G83" s="28" t="s">
        <v>70</v>
      </c>
      <c r="H83" s="27">
        <v>2570</v>
      </c>
      <c r="I83" s="27"/>
      <c r="J83" s="15"/>
      <c r="K83" s="16"/>
      <c r="L83" s="23"/>
      <c r="M83" s="21"/>
      <c r="N83" s="14"/>
      <c r="O83" s="15"/>
    </row>
    <row r="84" spans="1:15" ht="14.25" customHeight="1" x14ac:dyDescent="0.15">
      <c r="A84" s="16" t="s">
        <v>40</v>
      </c>
      <c r="B84" s="17" t="s">
        <v>60</v>
      </c>
      <c r="C84" s="27">
        <v>1900</v>
      </c>
      <c r="D84" s="27"/>
      <c r="E84" s="15"/>
      <c r="F84" s="29" t="s">
        <v>51</v>
      </c>
      <c r="G84" s="28" t="s">
        <v>71</v>
      </c>
      <c r="H84" s="27">
        <v>2360</v>
      </c>
      <c r="I84" s="27"/>
      <c r="J84" s="15"/>
      <c r="K84" s="16"/>
      <c r="L84" s="23"/>
      <c r="M84" s="21"/>
      <c r="N84" s="14"/>
      <c r="O84" s="15"/>
    </row>
    <row r="85" spans="1:15" ht="14.25" customHeight="1" x14ac:dyDescent="0.15">
      <c r="A85" s="16" t="s">
        <v>41</v>
      </c>
      <c r="B85" s="17" t="s">
        <v>61</v>
      </c>
      <c r="C85" s="27">
        <v>2680</v>
      </c>
      <c r="D85" s="27"/>
      <c r="E85" s="15"/>
      <c r="F85" s="29" t="s">
        <v>52</v>
      </c>
      <c r="G85" s="28" t="s">
        <v>72</v>
      </c>
      <c r="H85" s="27">
        <v>2550</v>
      </c>
      <c r="I85" s="27"/>
      <c r="J85" s="15"/>
      <c r="K85" s="16"/>
      <c r="L85" s="23"/>
      <c r="M85" s="21"/>
      <c r="N85" s="14"/>
      <c r="O85" s="15"/>
    </row>
    <row r="86" spans="1:15" ht="14.25" customHeight="1" x14ac:dyDescent="0.15">
      <c r="A86" s="16" t="s">
        <v>42</v>
      </c>
      <c r="B86" s="17" t="s">
        <v>62</v>
      </c>
      <c r="C86" s="27">
        <v>1520</v>
      </c>
      <c r="D86" s="27"/>
      <c r="E86" s="15"/>
      <c r="F86" s="29" t="s">
        <v>53</v>
      </c>
      <c r="G86" s="28" t="s">
        <v>73</v>
      </c>
      <c r="H86" s="27">
        <v>1700</v>
      </c>
      <c r="I86" s="27"/>
      <c r="J86" s="15"/>
      <c r="K86" s="16"/>
      <c r="L86" s="23"/>
      <c r="M86" s="21"/>
      <c r="N86" s="14"/>
      <c r="O86" s="15"/>
    </row>
    <row r="87" spans="1:15" ht="14.25" customHeight="1" x14ac:dyDescent="0.15">
      <c r="A87" s="16" t="s">
        <v>43</v>
      </c>
      <c r="B87" s="17" t="s">
        <v>63</v>
      </c>
      <c r="C87" s="27">
        <v>2850</v>
      </c>
      <c r="D87" s="27"/>
      <c r="E87" s="15"/>
      <c r="F87" s="29" t="s">
        <v>54</v>
      </c>
      <c r="G87" s="28" t="s">
        <v>74</v>
      </c>
      <c r="H87" s="27">
        <v>1475</v>
      </c>
      <c r="I87" s="27"/>
      <c r="J87" s="15"/>
      <c r="K87" s="16"/>
      <c r="L87" s="23"/>
      <c r="M87" s="21"/>
      <c r="N87" s="14"/>
      <c r="O87" s="15"/>
    </row>
    <row r="88" spans="1:15" ht="14.25" customHeight="1" x14ac:dyDescent="0.15">
      <c r="A88" s="16" t="s">
        <v>44</v>
      </c>
      <c r="B88" s="17" t="s">
        <v>64</v>
      </c>
      <c r="C88" s="27">
        <v>1230</v>
      </c>
      <c r="D88" s="27"/>
      <c r="E88" s="15"/>
      <c r="F88" s="29" t="s">
        <v>55</v>
      </c>
      <c r="G88" s="28" t="s">
        <v>75</v>
      </c>
      <c r="H88" s="27">
        <v>2475</v>
      </c>
      <c r="I88" s="27"/>
      <c r="J88" s="15"/>
      <c r="K88" s="16"/>
      <c r="L88" s="17"/>
      <c r="M88" s="14"/>
      <c r="N88" s="14"/>
      <c r="O88" s="15"/>
    </row>
    <row r="89" spans="1:15" ht="14.25" customHeight="1" x14ac:dyDescent="0.15">
      <c r="A89" s="16" t="s">
        <v>45</v>
      </c>
      <c r="B89" s="17" t="s">
        <v>65</v>
      </c>
      <c r="C89" s="27">
        <v>1250</v>
      </c>
      <c r="D89" s="27"/>
      <c r="E89" s="15"/>
      <c r="F89" s="29"/>
      <c r="G89" s="28"/>
      <c r="H89" s="27"/>
      <c r="I89" s="21"/>
      <c r="J89" s="15"/>
      <c r="K89" s="16"/>
      <c r="L89" s="17"/>
      <c r="M89" s="14"/>
      <c r="N89" s="14"/>
      <c r="O89" s="15"/>
    </row>
    <row r="90" spans="1:15" ht="14.25" customHeight="1" x14ac:dyDescent="0.15">
      <c r="A90" s="16" t="s">
        <v>46</v>
      </c>
      <c r="B90" s="17" t="s">
        <v>66</v>
      </c>
      <c r="C90" s="27">
        <v>1220</v>
      </c>
      <c r="D90" s="27"/>
      <c r="E90" s="15"/>
      <c r="F90" s="29"/>
      <c r="G90" s="28"/>
      <c r="H90" s="27"/>
      <c r="I90" s="14"/>
      <c r="J90" s="15"/>
      <c r="K90" s="90" t="s">
        <v>199</v>
      </c>
      <c r="L90" s="91"/>
      <c r="M90" s="24">
        <f>SUM(C80:C90)+SUM(H80:H90)+SUM(M80:M89)</f>
        <v>50750</v>
      </c>
      <c r="N90" s="24">
        <f>SUM(D80:D90)+SUM(I80:I90)+SUM(N80:N89)</f>
        <v>0</v>
      </c>
      <c r="O90" s="15"/>
    </row>
    <row r="91" spans="1:15" ht="14.25" customHeight="1" x14ac:dyDescent="0.15">
      <c r="A91" s="88" t="s">
        <v>22</v>
      </c>
      <c r="B91" s="88"/>
      <c r="C91" s="88"/>
      <c r="D91" s="65" t="s">
        <v>261</v>
      </c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</row>
    <row r="92" spans="1:15" ht="14.25" customHeight="1" x14ac:dyDescent="0.15">
      <c r="A92" s="89"/>
      <c r="B92" s="89"/>
      <c r="C92" s="89"/>
      <c r="D92" s="66" t="s">
        <v>25</v>
      </c>
      <c r="E92" s="66"/>
      <c r="F92" s="66"/>
      <c r="G92" s="66" t="s">
        <v>197</v>
      </c>
      <c r="H92" s="66"/>
      <c r="I92" s="66"/>
      <c r="J92" s="66" t="s">
        <v>258</v>
      </c>
      <c r="K92" s="66"/>
      <c r="L92" s="66"/>
      <c r="M92" s="66" t="s">
        <v>198</v>
      </c>
      <c r="N92" s="66"/>
      <c r="O92" s="66"/>
    </row>
    <row r="93" spans="1:15" ht="14.25" customHeight="1" x14ac:dyDescent="0.2">
      <c r="A93" s="1"/>
      <c r="B93" s="1"/>
      <c r="C93" s="1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ht="14.25" customHeight="1" x14ac:dyDescent="0.15"/>
    <row r="95" spans="1:15" ht="14.25" customHeight="1" x14ac:dyDescent="0.15"/>
    <row r="96" spans="1:15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</sheetData>
  <mergeCells count="12">
    <mergeCell ref="K90:L90"/>
    <mergeCell ref="L78:O78"/>
    <mergeCell ref="A77:E77"/>
    <mergeCell ref="G77:J77"/>
    <mergeCell ref="L77:O77"/>
    <mergeCell ref="B78:E78"/>
    <mergeCell ref="G78:J78"/>
    <mergeCell ref="A91:C92"/>
    <mergeCell ref="D92:F92"/>
    <mergeCell ref="G92:I92"/>
    <mergeCell ref="J92:L92"/>
    <mergeCell ref="M92:O92"/>
  </mergeCells>
  <phoneticPr fontId="2"/>
  <printOptions horizontalCentered="1" verticalCentered="1"/>
  <pageMargins left="0" right="0" top="0" bottom="0" header="0" footer="0"/>
  <pageSetup paperSize="9" scale="6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AH110"/>
  <sheetViews>
    <sheetView showZeros="0" view="pageBreakPreview" topLeftCell="A49" zoomScale="70" zoomScaleNormal="100" zoomScaleSheetLayoutView="70" workbookViewId="0">
      <selection activeCell="H85" sqref="H85"/>
    </sheetView>
  </sheetViews>
  <sheetFormatPr defaultRowHeight="13.5" x14ac:dyDescent="0.15"/>
  <cols>
    <col min="1" max="15" width="9.625" customWidth="1"/>
  </cols>
  <sheetData>
    <row r="1" spans="1:1" ht="14.25" customHeight="1" x14ac:dyDescent="0.15">
      <c r="A1" s="38"/>
    </row>
    <row r="2" spans="1:1" ht="14.25" customHeight="1" x14ac:dyDescent="0.15"/>
    <row r="3" spans="1:1" ht="14.25" customHeight="1" x14ac:dyDescent="0.15"/>
    <row r="4" spans="1:1" ht="14.25" customHeight="1" x14ac:dyDescent="0.15"/>
    <row r="5" spans="1:1" ht="14.25" customHeight="1" x14ac:dyDescent="0.15"/>
    <row r="6" spans="1:1" ht="14.25" customHeight="1" x14ac:dyDescent="0.15"/>
    <row r="7" spans="1:1" ht="14.25" customHeight="1" x14ac:dyDescent="0.15"/>
    <row r="8" spans="1:1" ht="14.25" customHeight="1" x14ac:dyDescent="0.15"/>
    <row r="9" spans="1:1" ht="14.25" customHeight="1" x14ac:dyDescent="0.15"/>
    <row r="10" spans="1:1" ht="14.25" customHeight="1" x14ac:dyDescent="0.15"/>
    <row r="11" spans="1:1" ht="14.25" customHeight="1" x14ac:dyDescent="0.15"/>
    <row r="12" spans="1:1" ht="14.25" customHeight="1" x14ac:dyDescent="0.15"/>
    <row r="13" spans="1:1" ht="14.25" customHeight="1" x14ac:dyDescent="0.15"/>
    <row r="14" spans="1:1" ht="14.25" customHeight="1" x14ac:dyDescent="0.15"/>
    <row r="15" spans="1:1" ht="14.25" customHeight="1" x14ac:dyDescent="0.15"/>
    <row r="16" spans="1:1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spans="19:34" ht="14.25" customHeight="1" x14ac:dyDescent="0.15"/>
    <row r="50" spans="19:34" ht="14.25" customHeight="1" x14ac:dyDescent="0.15"/>
    <row r="51" spans="19:34" ht="14.25" customHeight="1" x14ac:dyDescent="0.15"/>
    <row r="52" spans="19:34" ht="14.25" customHeight="1" x14ac:dyDescent="0.15"/>
    <row r="53" spans="19:34" ht="14.25" customHeight="1" x14ac:dyDescent="0.15"/>
    <row r="54" spans="19:34" ht="14.25" customHeight="1" x14ac:dyDescent="0.15"/>
    <row r="55" spans="19:34" ht="14.25" customHeight="1" x14ac:dyDescent="0.15"/>
    <row r="56" spans="19:34" ht="14.25" customHeight="1" x14ac:dyDescent="0.15"/>
    <row r="57" spans="19:34" ht="14.25" customHeight="1" x14ac:dyDescent="0.2"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</row>
    <row r="58" spans="19:34" ht="14.25" customHeight="1" x14ac:dyDescent="0.15"/>
    <row r="59" spans="19:34" ht="14.25" customHeight="1" x14ac:dyDescent="0.15"/>
    <row r="60" spans="19:34" ht="14.25" customHeight="1" x14ac:dyDescent="0.15"/>
    <row r="61" spans="19:34" ht="14.25" customHeight="1" x14ac:dyDescent="0.15"/>
    <row r="62" spans="19:34" ht="14.25" customHeight="1" x14ac:dyDescent="0.2">
      <c r="V62" s="101"/>
      <c r="W62" s="101"/>
      <c r="X62" s="101"/>
      <c r="Y62" s="101"/>
      <c r="Z62" s="101"/>
      <c r="AA62" s="101"/>
      <c r="AB62" s="101"/>
      <c r="AC62" s="101"/>
      <c r="AD62" s="101"/>
      <c r="AE62" s="101"/>
      <c r="AF62" s="101"/>
      <c r="AG62" s="101"/>
      <c r="AH62" s="101"/>
    </row>
    <row r="63" spans="19:34" ht="14.25" customHeight="1" x14ac:dyDescent="0.15"/>
    <row r="64" spans="19:34" ht="14.25" customHeight="1" x14ac:dyDescent="0.15"/>
    <row r="65" spans="1:15" ht="14.25" customHeight="1" x14ac:dyDescent="0.15"/>
    <row r="66" spans="1:15" ht="14.25" customHeight="1" x14ac:dyDescent="0.15"/>
    <row r="67" spans="1:15" ht="14.25" customHeight="1" x14ac:dyDescent="0.15"/>
    <row r="68" spans="1:15" ht="14.25" customHeight="1" x14ac:dyDescent="0.15"/>
    <row r="69" spans="1:15" ht="14.25" customHeight="1" x14ac:dyDescent="0.15"/>
    <row r="70" spans="1:15" ht="14.25" customHeight="1" x14ac:dyDescent="0.15"/>
    <row r="71" spans="1:15" ht="14.25" customHeight="1" x14ac:dyDescent="0.15"/>
    <row r="72" spans="1:15" ht="14.25" customHeight="1" x14ac:dyDescent="0.15"/>
    <row r="73" spans="1:15" ht="14.25" customHeight="1" x14ac:dyDescent="0.15"/>
    <row r="74" spans="1:15" ht="14.25" customHeight="1" x14ac:dyDescent="0.15"/>
    <row r="75" spans="1:15" ht="14.25" customHeight="1" x14ac:dyDescent="0.15"/>
    <row r="76" spans="1:15" ht="14.25" customHeight="1" x14ac:dyDescent="0.15"/>
    <row r="77" spans="1:15" ht="14.25" customHeight="1" x14ac:dyDescent="0.15">
      <c r="A77" s="95" t="s">
        <v>27</v>
      </c>
      <c r="B77" s="96"/>
      <c r="C77" s="96"/>
      <c r="D77" s="96"/>
      <c r="E77" s="97"/>
      <c r="F77" s="26" t="s">
        <v>2</v>
      </c>
      <c r="G77" s="92">
        <f>中部!E2</f>
        <v>0</v>
      </c>
      <c r="H77" s="93"/>
      <c r="I77" s="93"/>
      <c r="J77" s="94"/>
      <c r="K77" s="26" t="s">
        <v>7</v>
      </c>
      <c r="L77" s="92">
        <f>中部!K2</f>
        <v>0</v>
      </c>
      <c r="M77" s="93"/>
      <c r="N77" s="93"/>
      <c r="O77" s="94"/>
    </row>
    <row r="78" spans="1:15" ht="14.25" customHeight="1" x14ac:dyDescent="0.15">
      <c r="A78" s="26" t="s">
        <v>3</v>
      </c>
      <c r="B78" s="98">
        <f>中部!E3</f>
        <v>0</v>
      </c>
      <c r="C78" s="99"/>
      <c r="D78" s="99"/>
      <c r="E78" s="100"/>
      <c r="F78" s="26" t="s">
        <v>4</v>
      </c>
      <c r="G78" s="95">
        <f>中部!H2</f>
        <v>0</v>
      </c>
      <c r="H78" s="96"/>
      <c r="I78" s="96"/>
      <c r="J78" s="97"/>
      <c r="K78" s="26" t="s">
        <v>5</v>
      </c>
      <c r="L78" s="92">
        <f>中部!H3</f>
        <v>0</v>
      </c>
      <c r="M78" s="93"/>
      <c r="N78" s="93"/>
      <c r="O78" s="94"/>
    </row>
    <row r="79" spans="1:15" ht="14.25" customHeight="1" x14ac:dyDescent="0.15">
      <c r="A79" s="16" t="s">
        <v>1</v>
      </c>
      <c r="B79" s="16" t="s">
        <v>6</v>
      </c>
      <c r="C79" s="16" t="s">
        <v>23</v>
      </c>
      <c r="D79" s="26" t="s">
        <v>0</v>
      </c>
      <c r="E79" s="16" t="s">
        <v>21</v>
      </c>
      <c r="F79" s="16" t="s">
        <v>1</v>
      </c>
      <c r="G79" s="16" t="s">
        <v>6</v>
      </c>
      <c r="H79" s="16" t="s">
        <v>23</v>
      </c>
      <c r="I79" s="26" t="s">
        <v>0</v>
      </c>
      <c r="J79" s="16" t="s">
        <v>21</v>
      </c>
      <c r="K79" s="16" t="s">
        <v>1</v>
      </c>
      <c r="L79" s="16" t="s">
        <v>6</v>
      </c>
      <c r="M79" s="16" t="s">
        <v>23</v>
      </c>
      <c r="N79" s="26" t="s">
        <v>0</v>
      </c>
      <c r="O79" s="16" t="s">
        <v>21</v>
      </c>
    </row>
    <row r="80" spans="1:15" ht="14.25" customHeight="1" x14ac:dyDescent="0.15">
      <c r="A80" s="16" t="s">
        <v>76</v>
      </c>
      <c r="B80" s="30" t="s">
        <v>8</v>
      </c>
      <c r="C80" s="31">
        <v>5550</v>
      </c>
      <c r="D80" s="31"/>
      <c r="E80" s="15"/>
      <c r="F80" s="22" t="s">
        <v>87</v>
      </c>
      <c r="G80" s="32" t="s">
        <v>18</v>
      </c>
      <c r="H80" s="31">
        <v>4020</v>
      </c>
      <c r="I80" s="31"/>
      <c r="J80" s="15"/>
      <c r="K80" s="16"/>
      <c r="L80" s="23"/>
      <c r="M80" s="21"/>
      <c r="N80" s="14"/>
      <c r="O80" s="15"/>
    </row>
    <row r="81" spans="1:15" ht="14.25" customHeight="1" x14ac:dyDescent="0.15">
      <c r="A81" s="16" t="s">
        <v>77</v>
      </c>
      <c r="B81" s="30" t="s">
        <v>257</v>
      </c>
      <c r="C81" s="31">
        <v>4250</v>
      </c>
      <c r="D81" s="31"/>
      <c r="E81" s="15"/>
      <c r="F81" s="22" t="s">
        <v>88</v>
      </c>
      <c r="G81" s="32" t="s">
        <v>19</v>
      </c>
      <c r="H81" s="31">
        <v>6080</v>
      </c>
      <c r="I81" s="31"/>
      <c r="J81" s="15"/>
      <c r="K81" s="16"/>
      <c r="L81" s="23"/>
      <c r="M81" s="21"/>
      <c r="N81" s="14"/>
      <c r="O81" s="15"/>
    </row>
    <row r="82" spans="1:15" ht="14.25" customHeight="1" x14ac:dyDescent="0.15">
      <c r="A82" s="19" t="s">
        <v>78</v>
      </c>
      <c r="B82" s="33" t="s">
        <v>9</v>
      </c>
      <c r="C82" s="34">
        <v>6650</v>
      </c>
      <c r="D82" s="34"/>
      <c r="E82" s="18"/>
      <c r="F82" s="35" t="s">
        <v>89</v>
      </c>
      <c r="G82" s="36" t="s">
        <v>20</v>
      </c>
      <c r="H82" s="34">
        <v>7000</v>
      </c>
      <c r="I82" s="34"/>
      <c r="J82" s="18"/>
      <c r="K82" s="19"/>
      <c r="L82" s="37"/>
      <c r="M82" s="35"/>
      <c r="N82" s="19"/>
      <c r="O82" s="18"/>
    </row>
    <row r="83" spans="1:15" ht="14.25" customHeight="1" x14ac:dyDescent="0.15">
      <c r="A83" s="16" t="s">
        <v>79</v>
      </c>
      <c r="B83" s="30" t="s">
        <v>10</v>
      </c>
      <c r="C83" s="31">
        <v>10150</v>
      </c>
      <c r="D83" s="31"/>
      <c r="E83" s="15"/>
      <c r="F83" s="22" t="s">
        <v>90</v>
      </c>
      <c r="G83" s="32" t="s">
        <v>93</v>
      </c>
      <c r="H83" s="31">
        <v>5400</v>
      </c>
      <c r="I83" s="31"/>
      <c r="J83" s="15"/>
      <c r="K83" s="16"/>
      <c r="L83" s="23"/>
      <c r="M83" s="21"/>
      <c r="N83" s="14"/>
      <c r="O83" s="15"/>
    </row>
    <row r="84" spans="1:15" ht="14.25" customHeight="1" x14ac:dyDescent="0.15">
      <c r="A84" s="16" t="s">
        <v>80</v>
      </c>
      <c r="B84" s="30" t="s">
        <v>11</v>
      </c>
      <c r="C84" s="31">
        <v>3800</v>
      </c>
      <c r="D84" s="31"/>
      <c r="E84" s="15"/>
      <c r="F84" s="22" t="s">
        <v>91</v>
      </c>
      <c r="G84" s="32" t="s">
        <v>94</v>
      </c>
      <c r="H84" s="31">
        <v>5550</v>
      </c>
      <c r="I84" s="31"/>
      <c r="J84" s="15"/>
      <c r="K84" s="16"/>
      <c r="L84" s="23"/>
      <c r="M84" s="21"/>
      <c r="N84" s="14"/>
      <c r="O84" s="15"/>
    </row>
    <row r="85" spans="1:15" ht="14.25" customHeight="1" x14ac:dyDescent="0.15">
      <c r="A85" s="16" t="s">
        <v>81</v>
      </c>
      <c r="B85" s="30" t="s">
        <v>12</v>
      </c>
      <c r="C85" s="31">
        <v>6400</v>
      </c>
      <c r="D85" s="31"/>
      <c r="E85" s="15"/>
      <c r="F85" s="22" t="s">
        <v>92</v>
      </c>
      <c r="G85" s="32" t="s">
        <v>95</v>
      </c>
      <c r="H85" s="31">
        <v>2650</v>
      </c>
      <c r="I85" s="31"/>
      <c r="J85" s="15"/>
      <c r="K85" s="16"/>
      <c r="L85" s="23"/>
      <c r="M85" s="21"/>
      <c r="N85" s="14"/>
      <c r="O85" s="15"/>
    </row>
    <row r="86" spans="1:15" ht="14.25" customHeight="1" x14ac:dyDescent="0.15">
      <c r="A86" s="16" t="s">
        <v>82</v>
      </c>
      <c r="B86" s="30" t="s">
        <v>13</v>
      </c>
      <c r="C86" s="31">
        <v>3600</v>
      </c>
      <c r="D86" s="31"/>
      <c r="E86" s="15"/>
      <c r="F86" s="22"/>
      <c r="G86" s="32"/>
      <c r="H86" s="31"/>
      <c r="I86" s="31"/>
      <c r="J86" s="15"/>
      <c r="K86" s="16"/>
      <c r="L86" s="23"/>
      <c r="M86" s="21"/>
      <c r="N86" s="14"/>
      <c r="O86" s="15"/>
    </row>
    <row r="87" spans="1:15" ht="14.25" customHeight="1" x14ac:dyDescent="0.15">
      <c r="A87" s="16" t="s">
        <v>83</v>
      </c>
      <c r="B87" s="30" t="s">
        <v>14</v>
      </c>
      <c r="C87" s="31">
        <v>5850</v>
      </c>
      <c r="D87" s="31"/>
      <c r="E87" s="15"/>
      <c r="F87" s="22"/>
      <c r="G87" s="23"/>
      <c r="H87" s="21"/>
      <c r="I87" s="21"/>
      <c r="J87" s="15"/>
      <c r="K87" s="16"/>
      <c r="L87" s="23"/>
      <c r="M87" s="21"/>
      <c r="N87" s="14"/>
      <c r="O87" s="15"/>
    </row>
    <row r="88" spans="1:15" ht="14.25" customHeight="1" x14ac:dyDescent="0.15">
      <c r="A88" s="16" t="s">
        <v>84</v>
      </c>
      <c r="B88" s="30" t="s">
        <v>15</v>
      </c>
      <c r="C88" s="31">
        <v>6520</v>
      </c>
      <c r="D88" s="31"/>
      <c r="E88" s="15"/>
      <c r="F88" s="22"/>
      <c r="G88" s="23"/>
      <c r="H88" s="21"/>
      <c r="I88" s="14"/>
      <c r="J88" s="15"/>
      <c r="K88" s="16"/>
      <c r="L88" s="17"/>
      <c r="M88" s="14"/>
      <c r="N88" s="14"/>
      <c r="O88" s="15"/>
    </row>
    <row r="89" spans="1:15" ht="14.25" customHeight="1" x14ac:dyDescent="0.15">
      <c r="A89" s="16" t="s">
        <v>85</v>
      </c>
      <c r="B89" s="30" t="s">
        <v>16</v>
      </c>
      <c r="C89" s="31">
        <v>4670</v>
      </c>
      <c r="D89" s="31"/>
      <c r="E89" s="15"/>
      <c r="F89" s="22"/>
      <c r="G89" s="23"/>
      <c r="H89" s="21"/>
      <c r="I89" s="14"/>
      <c r="J89" s="15"/>
      <c r="K89" s="16"/>
      <c r="L89" s="17"/>
      <c r="M89" s="14"/>
      <c r="N89" s="14"/>
      <c r="O89" s="15"/>
    </row>
    <row r="90" spans="1:15" ht="14.25" customHeight="1" x14ac:dyDescent="0.15">
      <c r="A90" s="16" t="s">
        <v>86</v>
      </c>
      <c r="B90" s="30" t="s">
        <v>17</v>
      </c>
      <c r="C90" s="31">
        <v>6810</v>
      </c>
      <c r="D90" s="31"/>
      <c r="E90" s="15"/>
      <c r="F90" s="22"/>
      <c r="G90" s="23"/>
      <c r="H90" s="21"/>
      <c r="I90" s="14"/>
      <c r="J90" s="15"/>
      <c r="K90" s="90" t="s">
        <v>199</v>
      </c>
      <c r="L90" s="91"/>
      <c r="M90" s="24">
        <f>SUM(C80:C90)+SUM(H80:H90)+SUM(M80:M89)</f>
        <v>94950</v>
      </c>
      <c r="N90" s="24">
        <f>SUM(D80:D90)+SUM(I80:I90)+SUM(N80:N89)</f>
        <v>0</v>
      </c>
      <c r="O90" s="15"/>
    </row>
    <row r="91" spans="1:15" ht="14.25" customHeight="1" x14ac:dyDescent="0.15">
      <c r="A91" s="88" t="s">
        <v>22</v>
      </c>
      <c r="B91" s="88"/>
      <c r="C91" s="88"/>
      <c r="D91" s="65" t="s">
        <v>261</v>
      </c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</row>
    <row r="92" spans="1:15" ht="14.25" customHeight="1" x14ac:dyDescent="0.15">
      <c r="A92" s="89"/>
      <c r="B92" s="89"/>
      <c r="C92" s="89"/>
      <c r="D92" s="66" t="s">
        <v>25</v>
      </c>
      <c r="E92" s="66"/>
      <c r="F92" s="66"/>
      <c r="G92" s="66" t="s">
        <v>197</v>
      </c>
      <c r="H92" s="66"/>
      <c r="I92" s="66"/>
      <c r="J92" s="66" t="s">
        <v>258</v>
      </c>
      <c r="K92" s="66"/>
      <c r="L92" s="66"/>
      <c r="M92" s="66" t="s">
        <v>198</v>
      </c>
      <c r="N92" s="66"/>
      <c r="O92" s="66"/>
    </row>
    <row r="93" spans="1:15" ht="14.25" customHeight="1" x14ac:dyDescent="0.2">
      <c r="A93" s="1"/>
      <c r="B93" s="1"/>
      <c r="C93" s="1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ht="14.25" customHeight="1" x14ac:dyDescent="0.15"/>
    <row r="95" spans="1:15" ht="14.25" customHeight="1" x14ac:dyDescent="0.15"/>
    <row r="96" spans="1:15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</sheetData>
  <mergeCells count="14">
    <mergeCell ref="S57:AE57"/>
    <mergeCell ref="A77:E77"/>
    <mergeCell ref="K90:L90"/>
    <mergeCell ref="M92:O92"/>
    <mergeCell ref="B78:E78"/>
    <mergeCell ref="G77:J77"/>
    <mergeCell ref="G78:J78"/>
    <mergeCell ref="A91:C92"/>
    <mergeCell ref="D92:F92"/>
    <mergeCell ref="G92:I92"/>
    <mergeCell ref="J92:L92"/>
    <mergeCell ref="L77:O77"/>
    <mergeCell ref="L78:O78"/>
    <mergeCell ref="V62:AH62"/>
  </mergeCells>
  <phoneticPr fontId="2"/>
  <printOptions horizontalCentered="1" verticalCentered="1"/>
  <pageMargins left="0" right="0" top="0" bottom="0" header="0" footer="0"/>
  <pageSetup paperSize="9" scale="6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O110"/>
  <sheetViews>
    <sheetView showZeros="0" view="pageBreakPreview" topLeftCell="A49" zoomScale="70" zoomScaleNormal="100" zoomScaleSheetLayoutView="70" workbookViewId="0">
      <selection activeCell="M83" sqref="M83"/>
    </sheetView>
  </sheetViews>
  <sheetFormatPr defaultRowHeight="13.5" x14ac:dyDescent="0.15"/>
  <cols>
    <col min="1" max="15" width="9.62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spans="1:15" ht="14.25" customHeight="1" x14ac:dyDescent="0.15"/>
    <row r="66" spans="1:15" ht="14.25" customHeight="1" x14ac:dyDescent="0.15"/>
    <row r="67" spans="1:15" ht="14.25" customHeight="1" x14ac:dyDescent="0.15"/>
    <row r="68" spans="1:15" ht="14.25" customHeight="1" x14ac:dyDescent="0.15"/>
    <row r="69" spans="1:15" ht="14.25" customHeight="1" x14ac:dyDescent="0.15"/>
    <row r="70" spans="1:15" ht="14.25" customHeight="1" x14ac:dyDescent="0.15"/>
    <row r="71" spans="1:15" ht="14.25" customHeight="1" x14ac:dyDescent="0.15"/>
    <row r="72" spans="1:15" ht="14.25" customHeight="1" x14ac:dyDescent="0.15"/>
    <row r="73" spans="1:15" ht="14.25" customHeight="1" x14ac:dyDescent="0.15"/>
    <row r="74" spans="1:15" ht="14.25" customHeight="1" x14ac:dyDescent="0.15"/>
    <row r="75" spans="1:15" ht="14.25" customHeight="1" x14ac:dyDescent="0.15"/>
    <row r="76" spans="1:15" ht="14.25" customHeight="1" x14ac:dyDescent="0.15"/>
    <row r="77" spans="1:15" ht="14.25" customHeight="1" x14ac:dyDescent="0.15">
      <c r="A77" s="95" t="s">
        <v>28</v>
      </c>
      <c r="B77" s="96"/>
      <c r="C77" s="96"/>
      <c r="D77" s="96"/>
      <c r="E77" s="97"/>
      <c r="F77" s="26" t="s">
        <v>2</v>
      </c>
      <c r="G77" s="92">
        <f>中部!E2</f>
        <v>0</v>
      </c>
      <c r="H77" s="93"/>
      <c r="I77" s="93"/>
      <c r="J77" s="94"/>
      <c r="K77" s="26" t="s">
        <v>7</v>
      </c>
      <c r="L77" s="92">
        <f>中部!K2</f>
        <v>0</v>
      </c>
      <c r="M77" s="93"/>
      <c r="N77" s="93"/>
      <c r="O77" s="94"/>
    </row>
    <row r="78" spans="1:15" ht="14.25" customHeight="1" x14ac:dyDescent="0.15">
      <c r="A78" s="26" t="s">
        <v>3</v>
      </c>
      <c r="B78" s="98">
        <f>中部!E3</f>
        <v>0</v>
      </c>
      <c r="C78" s="99"/>
      <c r="D78" s="99"/>
      <c r="E78" s="100"/>
      <c r="F78" s="26" t="s">
        <v>4</v>
      </c>
      <c r="G78" s="95">
        <f>中部!H2</f>
        <v>0</v>
      </c>
      <c r="H78" s="96"/>
      <c r="I78" s="96"/>
      <c r="J78" s="97"/>
      <c r="K78" s="26" t="s">
        <v>5</v>
      </c>
      <c r="L78" s="92">
        <f>中部!H3</f>
        <v>0</v>
      </c>
      <c r="M78" s="93"/>
      <c r="N78" s="93"/>
      <c r="O78" s="94"/>
    </row>
    <row r="79" spans="1:15" ht="14.25" customHeight="1" x14ac:dyDescent="0.15">
      <c r="A79" s="19" t="s">
        <v>1</v>
      </c>
      <c r="B79" s="19" t="s">
        <v>6</v>
      </c>
      <c r="C79" s="19" t="s">
        <v>23</v>
      </c>
      <c r="D79" s="20" t="s">
        <v>0</v>
      </c>
      <c r="E79" s="19" t="s">
        <v>21</v>
      </c>
      <c r="F79" s="19" t="s">
        <v>1</v>
      </c>
      <c r="G79" s="19" t="s">
        <v>6</v>
      </c>
      <c r="H79" s="19" t="s">
        <v>23</v>
      </c>
      <c r="I79" s="20" t="s">
        <v>0</v>
      </c>
      <c r="J79" s="19" t="s">
        <v>21</v>
      </c>
      <c r="K79" s="19" t="s">
        <v>1</v>
      </c>
      <c r="L79" s="19" t="s">
        <v>6</v>
      </c>
      <c r="M79" s="19" t="s">
        <v>23</v>
      </c>
      <c r="N79" s="20" t="s">
        <v>0</v>
      </c>
      <c r="O79" s="19" t="s">
        <v>21</v>
      </c>
    </row>
    <row r="80" spans="1:15" ht="14.25" customHeight="1" x14ac:dyDescent="0.15">
      <c r="A80" s="16" t="s">
        <v>104</v>
      </c>
      <c r="B80" s="17" t="s">
        <v>96</v>
      </c>
      <c r="C80" s="21">
        <v>2450</v>
      </c>
      <c r="D80" s="21"/>
      <c r="E80" s="15"/>
      <c r="F80" s="22" t="s">
        <v>131</v>
      </c>
      <c r="G80" s="23" t="s">
        <v>115</v>
      </c>
      <c r="H80" s="21">
        <v>2350</v>
      </c>
      <c r="I80" s="21"/>
      <c r="J80" s="15"/>
      <c r="K80" s="16" t="s">
        <v>142</v>
      </c>
      <c r="L80" s="23" t="s">
        <v>126</v>
      </c>
      <c r="M80" s="21">
        <v>400</v>
      </c>
      <c r="N80" s="21"/>
      <c r="O80" s="15"/>
    </row>
    <row r="81" spans="1:15" ht="14.25" customHeight="1" x14ac:dyDescent="0.15">
      <c r="A81" s="16" t="s">
        <v>105</v>
      </c>
      <c r="B81" s="17" t="s">
        <v>33</v>
      </c>
      <c r="C81" s="21">
        <v>3100</v>
      </c>
      <c r="D81" s="21"/>
      <c r="E81" s="15"/>
      <c r="F81" s="22" t="s">
        <v>132</v>
      </c>
      <c r="G81" s="23" t="s">
        <v>116</v>
      </c>
      <c r="H81" s="21">
        <v>1120</v>
      </c>
      <c r="I81" s="21"/>
      <c r="J81" s="15"/>
      <c r="K81" s="16" t="s">
        <v>143</v>
      </c>
      <c r="L81" s="23" t="s">
        <v>127</v>
      </c>
      <c r="M81" s="21">
        <v>250</v>
      </c>
      <c r="N81" s="21"/>
      <c r="O81" s="15"/>
    </row>
    <row r="82" spans="1:15" ht="14.25" customHeight="1" x14ac:dyDescent="0.15">
      <c r="A82" s="16" t="s">
        <v>106</v>
      </c>
      <c r="B82" s="17" t="s">
        <v>97</v>
      </c>
      <c r="C82" s="21">
        <v>4550</v>
      </c>
      <c r="D82" s="21"/>
      <c r="E82" s="15"/>
      <c r="F82" s="22" t="s">
        <v>133</v>
      </c>
      <c r="G82" s="23" t="s">
        <v>117</v>
      </c>
      <c r="H82" s="21">
        <v>4050</v>
      </c>
      <c r="I82" s="21"/>
      <c r="J82" s="15"/>
      <c r="K82" s="16" t="s">
        <v>144</v>
      </c>
      <c r="L82" s="23" t="s">
        <v>128</v>
      </c>
      <c r="M82" s="21">
        <v>1000</v>
      </c>
      <c r="N82" s="21"/>
      <c r="O82" s="15"/>
    </row>
    <row r="83" spans="1:15" ht="14.25" customHeight="1" x14ac:dyDescent="0.15">
      <c r="A83" s="16" t="s">
        <v>107</v>
      </c>
      <c r="B83" s="17" t="s">
        <v>98</v>
      </c>
      <c r="C83" s="21">
        <v>2400</v>
      </c>
      <c r="D83" s="21"/>
      <c r="E83" s="15"/>
      <c r="F83" s="22" t="s">
        <v>134</v>
      </c>
      <c r="G83" s="23" t="s">
        <v>118</v>
      </c>
      <c r="H83" s="21">
        <v>1200</v>
      </c>
      <c r="I83" s="21"/>
      <c r="J83" s="15"/>
      <c r="K83" s="16"/>
      <c r="L83" s="23"/>
      <c r="M83" s="21"/>
      <c r="N83" s="21"/>
      <c r="O83" s="15"/>
    </row>
    <row r="84" spans="1:15" ht="14.25" customHeight="1" x14ac:dyDescent="0.15">
      <c r="A84" s="16" t="s">
        <v>108</v>
      </c>
      <c r="B84" s="17" t="s">
        <v>99</v>
      </c>
      <c r="C84" s="21">
        <v>3300</v>
      </c>
      <c r="D84" s="21"/>
      <c r="E84" s="15"/>
      <c r="F84" s="22" t="s">
        <v>135</v>
      </c>
      <c r="G84" s="23" t="s">
        <v>119</v>
      </c>
      <c r="H84" s="21">
        <v>3050</v>
      </c>
      <c r="I84" s="21"/>
      <c r="J84" s="15"/>
      <c r="K84" s="16"/>
      <c r="L84" s="23"/>
      <c r="M84" s="21"/>
      <c r="N84" s="21"/>
      <c r="O84" s="15"/>
    </row>
    <row r="85" spans="1:15" ht="14.25" customHeight="1" x14ac:dyDescent="0.15">
      <c r="A85" s="16" t="s">
        <v>109</v>
      </c>
      <c r="B85" s="17" t="s">
        <v>100</v>
      </c>
      <c r="C85" s="21">
        <v>2400</v>
      </c>
      <c r="D85" s="21"/>
      <c r="E85" s="15"/>
      <c r="F85" s="22" t="s">
        <v>136</v>
      </c>
      <c r="G85" s="23" t="s">
        <v>120</v>
      </c>
      <c r="H85" s="21">
        <v>3100</v>
      </c>
      <c r="I85" s="21"/>
      <c r="J85" s="15"/>
      <c r="K85" s="16"/>
      <c r="L85" s="23"/>
      <c r="M85" s="21"/>
      <c r="N85" s="14"/>
      <c r="O85" s="15"/>
    </row>
    <row r="86" spans="1:15" ht="14.25" customHeight="1" x14ac:dyDescent="0.15">
      <c r="A86" s="16" t="s">
        <v>110</v>
      </c>
      <c r="B86" s="17" t="s">
        <v>101</v>
      </c>
      <c r="C86" s="21">
        <v>2650</v>
      </c>
      <c r="D86" s="21"/>
      <c r="E86" s="15"/>
      <c r="F86" s="22" t="s">
        <v>137</v>
      </c>
      <c r="G86" s="23" t="s">
        <v>121</v>
      </c>
      <c r="H86" s="21">
        <v>2000</v>
      </c>
      <c r="I86" s="21"/>
      <c r="J86" s="15"/>
      <c r="K86" s="16"/>
      <c r="L86" s="23"/>
      <c r="M86" s="21"/>
      <c r="N86" s="14"/>
      <c r="O86" s="15"/>
    </row>
    <row r="87" spans="1:15" ht="14.25" customHeight="1" x14ac:dyDescent="0.15">
      <c r="A87" s="16" t="s">
        <v>111</v>
      </c>
      <c r="B87" s="17" t="s">
        <v>102</v>
      </c>
      <c r="C87" s="21">
        <v>4400</v>
      </c>
      <c r="D87" s="21"/>
      <c r="E87" s="15"/>
      <c r="F87" s="22" t="s">
        <v>138</v>
      </c>
      <c r="G87" s="23" t="s">
        <v>122</v>
      </c>
      <c r="H87" s="21">
        <v>2250</v>
      </c>
      <c r="I87" s="21"/>
      <c r="J87" s="15"/>
      <c r="K87" s="16"/>
      <c r="L87" s="23"/>
      <c r="M87" s="21"/>
      <c r="N87" s="14"/>
      <c r="O87" s="15"/>
    </row>
    <row r="88" spans="1:15" ht="14.25" customHeight="1" x14ac:dyDescent="0.15">
      <c r="A88" s="16" t="s">
        <v>112</v>
      </c>
      <c r="B88" s="17" t="s">
        <v>103</v>
      </c>
      <c r="C88" s="21">
        <v>4850</v>
      </c>
      <c r="D88" s="21"/>
      <c r="E88" s="15"/>
      <c r="F88" s="22" t="s">
        <v>139</v>
      </c>
      <c r="G88" s="23" t="s">
        <v>123</v>
      </c>
      <c r="H88" s="21">
        <v>1280</v>
      </c>
      <c r="I88" s="21"/>
      <c r="J88" s="15"/>
      <c r="K88" s="16"/>
      <c r="L88" s="17"/>
      <c r="M88" s="14"/>
      <c r="N88" s="14"/>
      <c r="O88" s="15"/>
    </row>
    <row r="89" spans="1:15" ht="14.25" customHeight="1" x14ac:dyDescent="0.15">
      <c r="A89" s="16" t="s">
        <v>129</v>
      </c>
      <c r="B89" s="17" t="s">
        <v>113</v>
      </c>
      <c r="C89" s="21">
        <v>950</v>
      </c>
      <c r="D89" s="21"/>
      <c r="E89" s="15"/>
      <c r="F89" s="22" t="s">
        <v>140</v>
      </c>
      <c r="G89" s="23" t="s">
        <v>124</v>
      </c>
      <c r="H89" s="21">
        <v>3200</v>
      </c>
      <c r="I89" s="21"/>
      <c r="J89" s="15"/>
      <c r="K89" s="16"/>
      <c r="L89" s="17"/>
      <c r="M89" s="14"/>
      <c r="N89" s="14"/>
      <c r="O89" s="15"/>
    </row>
    <row r="90" spans="1:15" ht="14.25" customHeight="1" x14ac:dyDescent="0.15">
      <c r="A90" s="16" t="s">
        <v>130</v>
      </c>
      <c r="B90" s="17" t="s">
        <v>114</v>
      </c>
      <c r="C90" s="21">
        <v>2500</v>
      </c>
      <c r="D90" s="21"/>
      <c r="E90" s="15"/>
      <c r="F90" s="22" t="s">
        <v>141</v>
      </c>
      <c r="G90" s="23" t="s">
        <v>125</v>
      </c>
      <c r="H90" s="21">
        <v>750</v>
      </c>
      <c r="I90" s="21"/>
      <c r="J90" s="15"/>
      <c r="K90" s="90" t="s">
        <v>199</v>
      </c>
      <c r="L90" s="91"/>
      <c r="M90" s="24">
        <f>SUM(C80:C90)+SUM(H80:H90)+SUM(M80:M89)</f>
        <v>59550</v>
      </c>
      <c r="N90" s="24">
        <f>SUM(D80:D90)+SUM(I80:I90)+SUM(N80:N89)</f>
        <v>0</v>
      </c>
      <c r="O90" s="15"/>
    </row>
    <row r="91" spans="1:15" ht="14.25" customHeight="1" x14ac:dyDescent="0.15">
      <c r="A91" s="88" t="s">
        <v>22</v>
      </c>
      <c r="B91" s="88"/>
      <c r="C91" s="88"/>
      <c r="D91" s="65" t="s">
        <v>261</v>
      </c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</row>
    <row r="92" spans="1:15" ht="14.25" customHeight="1" x14ac:dyDescent="0.15">
      <c r="A92" s="89"/>
      <c r="B92" s="89"/>
      <c r="C92" s="89"/>
      <c r="D92" s="66" t="s">
        <v>25</v>
      </c>
      <c r="E92" s="66"/>
      <c r="F92" s="66"/>
      <c r="G92" s="66" t="s">
        <v>197</v>
      </c>
      <c r="H92" s="66"/>
      <c r="I92" s="66"/>
      <c r="J92" s="66" t="s">
        <v>258</v>
      </c>
      <c r="K92" s="66"/>
      <c r="L92" s="66"/>
      <c r="M92" s="66" t="s">
        <v>198</v>
      </c>
      <c r="N92" s="66"/>
      <c r="O92" s="66"/>
    </row>
    <row r="93" spans="1:15" ht="14.25" customHeight="1" x14ac:dyDescent="0.15"/>
    <row r="94" spans="1:15" ht="14.25" customHeight="1" x14ac:dyDescent="0.15"/>
    <row r="95" spans="1:15" ht="14.25" customHeight="1" x14ac:dyDescent="0.15"/>
    <row r="96" spans="1:15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</sheetData>
  <mergeCells count="12">
    <mergeCell ref="G92:I92"/>
    <mergeCell ref="J92:L92"/>
    <mergeCell ref="M92:O92"/>
    <mergeCell ref="A77:E77"/>
    <mergeCell ref="G77:J77"/>
    <mergeCell ref="L77:O77"/>
    <mergeCell ref="B78:E78"/>
    <mergeCell ref="G78:J78"/>
    <mergeCell ref="L78:O78"/>
    <mergeCell ref="A91:C92"/>
    <mergeCell ref="K90:L90"/>
    <mergeCell ref="D92:F92"/>
  </mergeCells>
  <phoneticPr fontId="2"/>
  <printOptions horizontalCentered="1" verticalCentered="1"/>
  <pageMargins left="0" right="0" top="0" bottom="0" header="0" footer="0"/>
  <pageSetup paperSize="9" scale="6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O110"/>
  <sheetViews>
    <sheetView showZeros="0" view="pageBreakPreview" topLeftCell="A49" zoomScale="70" zoomScaleNormal="100" zoomScaleSheetLayoutView="70" workbookViewId="0">
      <selection activeCell="C90" sqref="C90"/>
    </sheetView>
  </sheetViews>
  <sheetFormatPr defaultRowHeight="13.5" x14ac:dyDescent="0.15"/>
  <cols>
    <col min="1" max="15" width="9.62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spans="1:15" ht="14.25" customHeight="1" x14ac:dyDescent="0.15"/>
    <row r="66" spans="1:15" ht="14.25" customHeight="1" x14ac:dyDescent="0.15"/>
    <row r="67" spans="1:15" ht="14.25" customHeight="1" x14ac:dyDescent="0.15"/>
    <row r="68" spans="1:15" ht="14.25" customHeight="1" x14ac:dyDescent="0.15"/>
    <row r="69" spans="1:15" ht="14.25" customHeight="1" x14ac:dyDescent="0.15"/>
    <row r="70" spans="1:15" ht="14.25" customHeight="1" x14ac:dyDescent="0.15"/>
    <row r="71" spans="1:15" ht="14.25" customHeight="1" x14ac:dyDescent="0.15"/>
    <row r="72" spans="1:15" ht="14.25" customHeight="1" x14ac:dyDescent="0.15"/>
    <row r="73" spans="1:15" ht="14.25" customHeight="1" x14ac:dyDescent="0.15"/>
    <row r="74" spans="1:15" ht="14.25" customHeight="1" x14ac:dyDescent="0.15"/>
    <row r="75" spans="1:15" ht="14.25" customHeight="1" x14ac:dyDescent="0.15"/>
    <row r="76" spans="1:15" ht="14.25" customHeight="1" x14ac:dyDescent="0.15"/>
    <row r="77" spans="1:15" ht="14.25" customHeight="1" x14ac:dyDescent="0.15">
      <c r="A77" s="95" t="s">
        <v>29</v>
      </c>
      <c r="B77" s="96"/>
      <c r="C77" s="96"/>
      <c r="D77" s="96"/>
      <c r="E77" s="97"/>
      <c r="F77" s="26" t="s">
        <v>2</v>
      </c>
      <c r="G77" s="92">
        <f>中部!E2</f>
        <v>0</v>
      </c>
      <c r="H77" s="93"/>
      <c r="I77" s="93"/>
      <c r="J77" s="94"/>
      <c r="K77" s="26" t="s">
        <v>7</v>
      </c>
      <c r="L77" s="92">
        <f>中部!K2</f>
        <v>0</v>
      </c>
      <c r="M77" s="93"/>
      <c r="N77" s="93"/>
      <c r="O77" s="94"/>
    </row>
    <row r="78" spans="1:15" ht="14.25" customHeight="1" x14ac:dyDescent="0.15">
      <c r="A78" s="26" t="s">
        <v>3</v>
      </c>
      <c r="B78" s="98">
        <f>中部!E3</f>
        <v>0</v>
      </c>
      <c r="C78" s="99"/>
      <c r="D78" s="99"/>
      <c r="E78" s="100"/>
      <c r="F78" s="26" t="s">
        <v>4</v>
      </c>
      <c r="G78" s="95">
        <f>中部!H2</f>
        <v>0</v>
      </c>
      <c r="H78" s="96"/>
      <c r="I78" s="96"/>
      <c r="J78" s="97"/>
      <c r="K78" s="26" t="s">
        <v>5</v>
      </c>
      <c r="L78" s="92">
        <f>中部!H3</f>
        <v>0</v>
      </c>
      <c r="M78" s="93"/>
      <c r="N78" s="93"/>
      <c r="O78" s="94"/>
    </row>
    <row r="79" spans="1:15" ht="14.25" customHeight="1" x14ac:dyDescent="0.15">
      <c r="A79" s="16" t="s">
        <v>1</v>
      </c>
      <c r="B79" s="16" t="s">
        <v>6</v>
      </c>
      <c r="C79" s="16" t="s">
        <v>23</v>
      </c>
      <c r="D79" s="26" t="s">
        <v>0</v>
      </c>
      <c r="E79" s="16" t="s">
        <v>21</v>
      </c>
      <c r="F79" s="16" t="s">
        <v>1</v>
      </c>
      <c r="G79" s="16" t="s">
        <v>6</v>
      </c>
      <c r="H79" s="16" t="s">
        <v>23</v>
      </c>
      <c r="I79" s="26" t="s">
        <v>0</v>
      </c>
      <c r="J79" s="16" t="s">
        <v>21</v>
      </c>
      <c r="K79" s="16" t="s">
        <v>1</v>
      </c>
      <c r="L79" s="16" t="s">
        <v>6</v>
      </c>
      <c r="M79" s="16" t="s">
        <v>23</v>
      </c>
      <c r="N79" s="26" t="s">
        <v>0</v>
      </c>
      <c r="O79" s="16" t="s">
        <v>21</v>
      </c>
    </row>
    <row r="80" spans="1:15" ht="14.25" customHeight="1" x14ac:dyDescent="0.15">
      <c r="A80" s="16" t="s">
        <v>155</v>
      </c>
      <c r="B80" s="17" t="s">
        <v>145</v>
      </c>
      <c r="C80" s="21">
        <v>2020</v>
      </c>
      <c r="D80" s="21"/>
      <c r="E80" s="15"/>
      <c r="F80" s="22"/>
      <c r="G80" s="23"/>
      <c r="H80" s="21"/>
      <c r="I80" s="21"/>
      <c r="J80" s="15"/>
      <c r="K80" s="16"/>
      <c r="L80" s="23"/>
      <c r="M80" s="21"/>
      <c r="N80" s="14"/>
      <c r="O80" s="15"/>
    </row>
    <row r="81" spans="1:15" ht="14.25" customHeight="1" x14ac:dyDescent="0.15">
      <c r="A81" s="16" t="s">
        <v>156</v>
      </c>
      <c r="B81" s="17" t="s">
        <v>146</v>
      </c>
      <c r="C81" s="21">
        <v>3030</v>
      </c>
      <c r="D81" s="21"/>
      <c r="E81" s="15"/>
      <c r="F81" s="22"/>
      <c r="G81" s="23"/>
      <c r="H81" s="21"/>
      <c r="I81" s="21"/>
      <c r="J81" s="15"/>
      <c r="K81" s="16"/>
      <c r="L81" s="23"/>
      <c r="M81" s="21"/>
      <c r="N81" s="14"/>
      <c r="O81" s="15"/>
    </row>
    <row r="82" spans="1:15" ht="14.25" customHeight="1" x14ac:dyDescent="0.15">
      <c r="A82" s="19" t="s">
        <v>157</v>
      </c>
      <c r="B82" s="33" t="s">
        <v>33</v>
      </c>
      <c r="C82" s="34">
        <v>2820</v>
      </c>
      <c r="D82" s="34"/>
      <c r="E82" s="18"/>
      <c r="F82" s="35"/>
      <c r="G82" s="37"/>
      <c r="H82" s="35"/>
      <c r="I82" s="35"/>
      <c r="J82" s="18"/>
      <c r="K82" s="19"/>
      <c r="L82" s="37"/>
      <c r="M82" s="35"/>
      <c r="N82" s="19"/>
      <c r="O82" s="18"/>
    </row>
    <row r="83" spans="1:15" ht="14.25" customHeight="1" x14ac:dyDescent="0.15">
      <c r="A83" s="16" t="s">
        <v>158</v>
      </c>
      <c r="B83" s="17" t="s">
        <v>32</v>
      </c>
      <c r="C83" s="21">
        <v>1730</v>
      </c>
      <c r="D83" s="21"/>
      <c r="E83" s="15"/>
      <c r="F83" s="22"/>
      <c r="G83" s="23"/>
      <c r="H83" s="21"/>
      <c r="I83" s="21"/>
      <c r="J83" s="15"/>
      <c r="K83" s="16"/>
      <c r="L83" s="23"/>
      <c r="M83" s="21"/>
      <c r="N83" s="14"/>
      <c r="O83" s="15"/>
    </row>
    <row r="84" spans="1:15" ht="14.25" customHeight="1" x14ac:dyDescent="0.15">
      <c r="A84" s="16" t="s">
        <v>159</v>
      </c>
      <c r="B84" s="17" t="s">
        <v>147</v>
      </c>
      <c r="C84" s="21">
        <v>2450</v>
      </c>
      <c r="D84" s="21"/>
      <c r="E84" s="15"/>
      <c r="F84" s="22"/>
      <c r="G84" s="23"/>
      <c r="H84" s="21"/>
      <c r="I84" s="21"/>
      <c r="J84" s="15"/>
      <c r="K84" s="16"/>
      <c r="L84" s="23"/>
      <c r="M84" s="21"/>
      <c r="N84" s="14"/>
      <c r="O84" s="15"/>
    </row>
    <row r="85" spans="1:15" ht="14.25" customHeight="1" x14ac:dyDescent="0.15">
      <c r="A85" s="16" t="s">
        <v>160</v>
      </c>
      <c r="B85" s="17" t="s">
        <v>148</v>
      </c>
      <c r="C85" s="21">
        <v>1700</v>
      </c>
      <c r="D85" s="21"/>
      <c r="E85" s="15"/>
      <c r="F85" s="22"/>
      <c r="G85" s="23"/>
      <c r="H85" s="21"/>
      <c r="I85" s="21"/>
      <c r="J85" s="15"/>
      <c r="K85" s="16"/>
      <c r="L85" s="23"/>
      <c r="M85" s="21"/>
      <c r="N85" s="14"/>
      <c r="O85" s="15"/>
    </row>
    <row r="86" spans="1:15" ht="14.25" customHeight="1" x14ac:dyDescent="0.15">
      <c r="A86" s="16" t="s">
        <v>161</v>
      </c>
      <c r="B86" s="17" t="s">
        <v>149</v>
      </c>
      <c r="C86" s="21">
        <v>1100</v>
      </c>
      <c r="D86" s="21"/>
      <c r="E86" s="15"/>
      <c r="F86" s="22"/>
      <c r="G86" s="23"/>
      <c r="H86" s="21"/>
      <c r="I86" s="21"/>
      <c r="J86" s="15"/>
      <c r="K86" s="16"/>
      <c r="L86" s="23"/>
      <c r="M86" s="21"/>
      <c r="N86" s="14"/>
      <c r="O86" s="15"/>
    </row>
    <row r="87" spans="1:15" ht="14.25" customHeight="1" x14ac:dyDescent="0.15">
      <c r="A87" s="16" t="s">
        <v>162</v>
      </c>
      <c r="B87" s="17" t="s">
        <v>150</v>
      </c>
      <c r="C87" s="21">
        <v>1350</v>
      </c>
      <c r="D87" s="21"/>
      <c r="E87" s="15"/>
      <c r="F87" s="22"/>
      <c r="G87" s="23"/>
      <c r="H87" s="21"/>
      <c r="I87" s="21"/>
      <c r="J87" s="15"/>
      <c r="K87" s="16"/>
      <c r="L87" s="23"/>
      <c r="M87" s="21"/>
      <c r="N87" s="14"/>
      <c r="O87" s="15"/>
    </row>
    <row r="88" spans="1:15" ht="14.25" customHeight="1" x14ac:dyDescent="0.15">
      <c r="A88" s="16" t="s">
        <v>163</v>
      </c>
      <c r="B88" s="17" t="s">
        <v>151</v>
      </c>
      <c r="C88" s="21">
        <v>1800</v>
      </c>
      <c r="D88" s="21"/>
      <c r="E88" s="15"/>
      <c r="F88" s="22"/>
      <c r="G88" s="23"/>
      <c r="H88" s="21"/>
      <c r="I88" s="14"/>
      <c r="J88" s="15"/>
      <c r="K88" s="16"/>
      <c r="L88" s="17"/>
      <c r="M88" s="14"/>
      <c r="N88" s="14"/>
      <c r="O88" s="15"/>
    </row>
    <row r="89" spans="1:15" ht="14.25" customHeight="1" x14ac:dyDescent="0.15">
      <c r="A89" s="16" t="s">
        <v>164</v>
      </c>
      <c r="B89" s="17" t="s">
        <v>152</v>
      </c>
      <c r="C89" s="21">
        <v>150</v>
      </c>
      <c r="D89" s="21"/>
      <c r="E89" s="15"/>
      <c r="F89" s="22"/>
      <c r="G89" s="23"/>
      <c r="H89" s="21"/>
      <c r="I89" s="14"/>
      <c r="J89" s="15"/>
      <c r="K89" s="16"/>
      <c r="L89" s="17"/>
      <c r="M89" s="14"/>
      <c r="N89" s="14"/>
      <c r="O89" s="15"/>
    </row>
    <row r="90" spans="1:15" ht="14.25" customHeight="1" x14ac:dyDescent="0.15">
      <c r="A90" s="16"/>
      <c r="B90" s="17" t="s">
        <v>154</v>
      </c>
      <c r="C90" s="21">
        <v>350</v>
      </c>
      <c r="D90" s="21"/>
      <c r="E90" s="15"/>
      <c r="F90" s="22"/>
      <c r="G90" s="23"/>
      <c r="H90" s="21"/>
      <c r="I90" s="14"/>
      <c r="J90" s="15"/>
      <c r="K90" s="90" t="s">
        <v>199</v>
      </c>
      <c r="L90" s="91"/>
      <c r="M90" s="24">
        <f>SUM(C80:C90)+SUM(H80:H90)+SUM(M80:M89)</f>
        <v>18500</v>
      </c>
      <c r="N90" s="24">
        <f>SUM(D80:D90)+SUM(I80:I90)+SUM(N80:N89)</f>
        <v>0</v>
      </c>
      <c r="O90" s="15"/>
    </row>
    <row r="91" spans="1:15" ht="14.25" customHeight="1" x14ac:dyDescent="0.15">
      <c r="A91" s="88" t="s">
        <v>22</v>
      </c>
      <c r="B91" s="88"/>
      <c r="C91" s="88"/>
      <c r="D91" s="65" t="s">
        <v>261</v>
      </c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</row>
    <row r="92" spans="1:15" ht="14.25" customHeight="1" x14ac:dyDescent="0.15">
      <c r="A92" s="89"/>
      <c r="B92" s="89"/>
      <c r="C92" s="89"/>
      <c r="D92" s="66" t="s">
        <v>25</v>
      </c>
      <c r="E92" s="66"/>
      <c r="F92" s="66"/>
      <c r="G92" s="66" t="s">
        <v>197</v>
      </c>
      <c r="H92" s="66"/>
      <c r="I92" s="66"/>
      <c r="J92" s="66" t="s">
        <v>258</v>
      </c>
      <c r="K92" s="66"/>
      <c r="L92" s="66"/>
      <c r="M92" s="66" t="s">
        <v>198</v>
      </c>
      <c r="N92" s="66"/>
      <c r="O92" s="66"/>
    </row>
    <row r="93" spans="1:15" ht="14.25" customHeight="1" x14ac:dyDescent="0.2">
      <c r="A93" s="1"/>
      <c r="B93" s="1"/>
      <c r="C93" s="1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ht="14.25" customHeight="1" x14ac:dyDescent="0.15"/>
    <row r="95" spans="1:15" ht="14.25" customHeight="1" x14ac:dyDescent="0.15"/>
    <row r="96" spans="1:15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</sheetData>
  <mergeCells count="12">
    <mergeCell ref="K90:L90"/>
    <mergeCell ref="L78:O78"/>
    <mergeCell ref="A77:E77"/>
    <mergeCell ref="G77:J77"/>
    <mergeCell ref="L77:O77"/>
    <mergeCell ref="B78:E78"/>
    <mergeCell ref="G78:J78"/>
    <mergeCell ref="A91:C92"/>
    <mergeCell ref="D92:F92"/>
    <mergeCell ref="G92:I92"/>
    <mergeCell ref="J92:L92"/>
    <mergeCell ref="M92:O92"/>
  </mergeCells>
  <phoneticPr fontId="2"/>
  <printOptions horizontalCentered="1"/>
  <pageMargins left="0" right="0" top="0" bottom="0" header="0" footer="0"/>
  <pageSetup paperSize="9" scale="6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1:O110"/>
  <sheetViews>
    <sheetView showZeros="0" view="pageBreakPreview" topLeftCell="A49" zoomScale="70" zoomScaleNormal="100" zoomScaleSheetLayoutView="70" workbookViewId="0">
      <selection activeCell="C84" sqref="C84"/>
    </sheetView>
  </sheetViews>
  <sheetFormatPr defaultRowHeight="13.5" x14ac:dyDescent="0.15"/>
  <cols>
    <col min="1" max="15" width="9.62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spans="1:15" ht="14.25" customHeight="1" x14ac:dyDescent="0.15"/>
    <row r="66" spans="1:15" ht="14.25" customHeight="1" x14ac:dyDescent="0.15"/>
    <row r="67" spans="1:15" ht="14.25" customHeight="1" x14ac:dyDescent="0.15"/>
    <row r="68" spans="1:15" ht="14.25" customHeight="1" x14ac:dyDescent="0.15"/>
    <row r="69" spans="1:15" ht="14.25" customHeight="1" x14ac:dyDescent="0.15"/>
    <row r="70" spans="1:15" ht="14.25" customHeight="1" x14ac:dyDescent="0.15"/>
    <row r="71" spans="1:15" ht="14.25" customHeight="1" x14ac:dyDescent="0.15"/>
    <row r="72" spans="1:15" ht="14.25" customHeight="1" x14ac:dyDescent="0.15"/>
    <row r="73" spans="1:15" ht="14.25" customHeight="1" x14ac:dyDescent="0.15"/>
    <row r="74" spans="1:15" ht="14.25" customHeight="1" x14ac:dyDescent="0.15"/>
    <row r="75" spans="1:15" ht="14.25" customHeight="1" x14ac:dyDescent="0.15"/>
    <row r="76" spans="1:15" ht="14.25" customHeight="1" x14ac:dyDescent="0.15"/>
    <row r="77" spans="1:15" ht="14.25" customHeight="1" x14ac:dyDescent="0.15">
      <c r="A77" s="95" t="s">
        <v>30</v>
      </c>
      <c r="B77" s="96"/>
      <c r="C77" s="96"/>
      <c r="D77" s="96"/>
      <c r="E77" s="97"/>
      <c r="F77" s="26" t="s">
        <v>2</v>
      </c>
      <c r="G77" s="92">
        <f>中部!E2</f>
        <v>0</v>
      </c>
      <c r="H77" s="93"/>
      <c r="I77" s="93"/>
      <c r="J77" s="94"/>
      <c r="K77" s="26" t="s">
        <v>7</v>
      </c>
      <c r="L77" s="92">
        <f>中部!K2</f>
        <v>0</v>
      </c>
      <c r="M77" s="93"/>
      <c r="N77" s="93"/>
      <c r="O77" s="94"/>
    </row>
    <row r="78" spans="1:15" ht="14.25" customHeight="1" x14ac:dyDescent="0.15">
      <c r="A78" s="26" t="s">
        <v>3</v>
      </c>
      <c r="B78" s="98">
        <f>中部!E3</f>
        <v>0</v>
      </c>
      <c r="C78" s="99"/>
      <c r="D78" s="99"/>
      <c r="E78" s="100"/>
      <c r="F78" s="26" t="s">
        <v>4</v>
      </c>
      <c r="G78" s="95">
        <f>中部!H2</f>
        <v>0</v>
      </c>
      <c r="H78" s="96"/>
      <c r="I78" s="96"/>
      <c r="J78" s="97"/>
      <c r="K78" s="26" t="s">
        <v>5</v>
      </c>
      <c r="L78" s="92">
        <f>中部!H3</f>
        <v>0</v>
      </c>
      <c r="M78" s="93"/>
      <c r="N78" s="93"/>
      <c r="O78" s="94"/>
    </row>
    <row r="79" spans="1:15" ht="14.25" customHeight="1" x14ac:dyDescent="0.15">
      <c r="A79" s="19" t="s">
        <v>1</v>
      </c>
      <c r="B79" s="19" t="s">
        <v>6</v>
      </c>
      <c r="C79" s="19" t="s">
        <v>23</v>
      </c>
      <c r="D79" s="20" t="s">
        <v>0</v>
      </c>
      <c r="E79" s="19" t="s">
        <v>21</v>
      </c>
      <c r="F79" s="19" t="s">
        <v>1</v>
      </c>
      <c r="G79" s="19" t="s">
        <v>6</v>
      </c>
      <c r="H79" s="19" t="s">
        <v>23</v>
      </c>
      <c r="I79" s="20" t="s">
        <v>0</v>
      </c>
      <c r="J79" s="19" t="s">
        <v>21</v>
      </c>
      <c r="K79" s="19" t="s">
        <v>1</v>
      </c>
      <c r="L79" s="19" t="s">
        <v>6</v>
      </c>
      <c r="M79" s="19" t="s">
        <v>23</v>
      </c>
      <c r="N79" s="20" t="s">
        <v>0</v>
      </c>
      <c r="O79" s="19" t="s">
        <v>21</v>
      </c>
    </row>
    <row r="80" spans="1:15" ht="14.25" customHeight="1" x14ac:dyDescent="0.15">
      <c r="A80" s="16" t="s">
        <v>184</v>
      </c>
      <c r="B80" s="17" t="s">
        <v>165</v>
      </c>
      <c r="C80" s="21">
        <v>1350</v>
      </c>
      <c r="D80" s="21"/>
      <c r="E80" s="21"/>
      <c r="F80" s="22"/>
      <c r="G80" s="23"/>
      <c r="H80" s="21"/>
      <c r="I80" s="21"/>
      <c r="J80" s="15"/>
      <c r="K80" s="16"/>
      <c r="L80" s="23"/>
      <c r="M80" s="21"/>
      <c r="N80" s="14"/>
      <c r="O80" s="15"/>
    </row>
    <row r="81" spans="1:15" ht="14.25" customHeight="1" x14ac:dyDescent="0.15">
      <c r="A81" s="16" t="s">
        <v>185</v>
      </c>
      <c r="B81" s="17" t="s">
        <v>166</v>
      </c>
      <c r="C81" s="21">
        <v>700</v>
      </c>
      <c r="D81" s="21"/>
      <c r="E81" s="21"/>
      <c r="F81" s="22"/>
      <c r="G81" s="23"/>
      <c r="H81" s="21"/>
      <c r="I81" s="21"/>
      <c r="J81" s="15"/>
      <c r="K81" s="16"/>
      <c r="L81" s="23"/>
      <c r="M81" s="21"/>
      <c r="N81" s="14"/>
      <c r="O81" s="15"/>
    </row>
    <row r="82" spans="1:15" ht="14.25" customHeight="1" x14ac:dyDescent="0.15">
      <c r="A82" s="16" t="s">
        <v>186</v>
      </c>
      <c r="B82" s="17" t="s">
        <v>167</v>
      </c>
      <c r="C82" s="21">
        <v>400</v>
      </c>
      <c r="D82" s="21"/>
      <c r="E82" s="21"/>
      <c r="F82" s="22"/>
      <c r="G82" s="23"/>
      <c r="H82" s="21"/>
      <c r="I82" s="21"/>
      <c r="J82" s="15"/>
      <c r="K82" s="16"/>
      <c r="L82" s="23"/>
      <c r="M82" s="21"/>
      <c r="N82" s="14"/>
      <c r="O82" s="15"/>
    </row>
    <row r="83" spans="1:15" ht="14.25" customHeight="1" x14ac:dyDescent="0.15">
      <c r="A83" s="16" t="s">
        <v>187</v>
      </c>
      <c r="B83" s="17" t="s">
        <v>168</v>
      </c>
      <c r="C83" s="21">
        <v>400</v>
      </c>
      <c r="D83" s="21"/>
      <c r="E83" s="21"/>
      <c r="F83" s="22"/>
      <c r="G83" s="23"/>
      <c r="H83" s="21"/>
      <c r="I83" s="21"/>
      <c r="J83" s="15"/>
      <c r="K83" s="16"/>
      <c r="L83" s="23"/>
      <c r="M83" s="21"/>
      <c r="N83" s="14"/>
      <c r="O83" s="15"/>
    </row>
    <row r="84" spans="1:15" ht="14.25" customHeight="1" x14ac:dyDescent="0.15">
      <c r="A84" s="16"/>
      <c r="B84" s="17"/>
      <c r="C84" s="21"/>
      <c r="D84" s="21"/>
      <c r="E84" s="15"/>
      <c r="F84" s="22"/>
      <c r="G84" s="23"/>
      <c r="H84" s="21"/>
      <c r="I84" s="21"/>
      <c r="J84" s="15"/>
      <c r="K84" s="16"/>
      <c r="L84" s="23"/>
      <c r="M84" s="21"/>
      <c r="N84" s="14"/>
      <c r="O84" s="15"/>
    </row>
    <row r="85" spans="1:15" ht="14.25" customHeight="1" x14ac:dyDescent="0.15">
      <c r="A85" s="16"/>
      <c r="B85" s="17"/>
      <c r="C85" s="21"/>
      <c r="D85" s="21"/>
      <c r="E85" s="15"/>
      <c r="F85" s="22"/>
      <c r="G85" s="23"/>
      <c r="H85" s="21"/>
      <c r="I85" s="21"/>
      <c r="J85" s="15"/>
      <c r="K85" s="16"/>
      <c r="L85" s="23"/>
      <c r="M85" s="21"/>
      <c r="N85" s="14"/>
      <c r="O85" s="15"/>
    </row>
    <row r="86" spans="1:15" ht="14.25" customHeight="1" x14ac:dyDescent="0.15">
      <c r="A86" s="16"/>
      <c r="B86" s="17"/>
      <c r="C86" s="21"/>
      <c r="D86" s="21"/>
      <c r="E86" s="15"/>
      <c r="F86" s="22"/>
      <c r="G86" s="23"/>
      <c r="H86" s="21"/>
      <c r="I86" s="21"/>
      <c r="J86" s="15"/>
      <c r="K86" s="16"/>
      <c r="L86" s="23"/>
      <c r="M86" s="21"/>
      <c r="N86" s="14"/>
      <c r="O86" s="15"/>
    </row>
    <row r="87" spans="1:15" ht="14.25" customHeight="1" x14ac:dyDescent="0.15">
      <c r="A87" s="16"/>
      <c r="B87" s="17"/>
      <c r="C87" s="21"/>
      <c r="D87" s="21"/>
      <c r="E87" s="15"/>
      <c r="F87" s="22"/>
      <c r="G87" s="23"/>
      <c r="H87" s="21"/>
      <c r="I87" s="21"/>
      <c r="J87" s="15"/>
      <c r="K87" s="16"/>
      <c r="L87" s="23"/>
      <c r="M87" s="21"/>
      <c r="N87" s="14"/>
      <c r="O87" s="15"/>
    </row>
    <row r="88" spans="1:15" ht="14.25" customHeight="1" x14ac:dyDescent="0.15">
      <c r="A88" s="16"/>
      <c r="B88" s="17"/>
      <c r="C88" s="21"/>
      <c r="D88" s="21"/>
      <c r="E88" s="15"/>
      <c r="F88" s="22"/>
      <c r="G88" s="23"/>
      <c r="H88" s="21"/>
      <c r="I88" s="14"/>
      <c r="J88" s="15"/>
      <c r="K88" s="16"/>
      <c r="L88" s="17"/>
      <c r="M88" s="14"/>
      <c r="N88" s="14"/>
      <c r="O88" s="15"/>
    </row>
    <row r="89" spans="1:15" ht="14.25" customHeight="1" x14ac:dyDescent="0.15">
      <c r="A89" s="16"/>
      <c r="B89" s="17"/>
      <c r="C89" s="21"/>
      <c r="D89" s="21"/>
      <c r="E89" s="15"/>
      <c r="F89" s="22"/>
      <c r="G89" s="23"/>
      <c r="H89" s="21"/>
      <c r="I89" s="14"/>
      <c r="J89" s="15"/>
      <c r="K89" s="16"/>
      <c r="L89" s="17"/>
      <c r="M89" s="14"/>
      <c r="N89" s="14"/>
      <c r="O89" s="15"/>
    </row>
    <row r="90" spans="1:15" ht="14.25" customHeight="1" x14ac:dyDescent="0.15">
      <c r="A90" s="16"/>
      <c r="B90" s="17"/>
      <c r="C90" s="21"/>
      <c r="D90" s="21"/>
      <c r="E90" s="15"/>
      <c r="F90" s="22"/>
      <c r="G90" s="23"/>
      <c r="H90" s="21"/>
      <c r="I90" s="14"/>
      <c r="J90" s="15"/>
      <c r="K90" s="90" t="s">
        <v>199</v>
      </c>
      <c r="L90" s="91"/>
      <c r="M90" s="24">
        <f>SUM(C80:C90)+SUM(H80:H90)+SUM(M80:M89)</f>
        <v>2850</v>
      </c>
      <c r="N90" s="24">
        <f>SUM(D80:D90)+SUM(I80:I90)+SUM(N80:N89)</f>
        <v>0</v>
      </c>
      <c r="O90" s="15"/>
    </row>
    <row r="91" spans="1:15" ht="14.25" customHeight="1" x14ac:dyDescent="0.15">
      <c r="A91" s="88" t="s">
        <v>22</v>
      </c>
      <c r="B91" s="88"/>
      <c r="C91" s="88"/>
      <c r="D91" s="65" t="s">
        <v>261</v>
      </c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</row>
    <row r="92" spans="1:15" ht="14.25" customHeight="1" x14ac:dyDescent="0.15">
      <c r="A92" s="89"/>
      <c r="B92" s="89"/>
      <c r="C92" s="89"/>
      <c r="D92" s="66" t="s">
        <v>25</v>
      </c>
      <c r="E92" s="66"/>
      <c r="F92" s="66"/>
      <c r="G92" s="66" t="s">
        <v>197</v>
      </c>
      <c r="H92" s="66"/>
      <c r="I92" s="66"/>
      <c r="J92" s="66" t="s">
        <v>258</v>
      </c>
      <c r="K92" s="66"/>
      <c r="L92" s="66"/>
      <c r="M92" s="66" t="s">
        <v>198</v>
      </c>
      <c r="N92" s="66"/>
      <c r="O92" s="66"/>
    </row>
    <row r="93" spans="1:15" ht="14.25" customHeight="1" x14ac:dyDescent="0.2">
      <c r="A93" s="1"/>
      <c r="B93" s="1"/>
      <c r="C93" s="1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ht="14.25" customHeight="1" x14ac:dyDescent="0.15"/>
    <row r="95" spans="1:15" ht="14.25" customHeight="1" x14ac:dyDescent="0.15"/>
    <row r="96" spans="1:15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</sheetData>
  <mergeCells count="12">
    <mergeCell ref="K90:L90"/>
    <mergeCell ref="L78:O78"/>
    <mergeCell ref="A77:E77"/>
    <mergeCell ref="G77:J77"/>
    <mergeCell ref="L77:O77"/>
    <mergeCell ref="B78:E78"/>
    <mergeCell ref="G78:J78"/>
    <mergeCell ref="A91:C92"/>
    <mergeCell ref="D92:F92"/>
    <mergeCell ref="G92:I92"/>
    <mergeCell ref="J92:L92"/>
    <mergeCell ref="M92:O92"/>
  </mergeCells>
  <phoneticPr fontId="2"/>
  <printOptions horizontalCentered="1" verticalCentered="1"/>
  <pageMargins left="0" right="0" top="0" bottom="0" header="0" footer="0"/>
  <pageSetup paperSize="9" scale="6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1:O110"/>
  <sheetViews>
    <sheetView showZeros="0" view="pageBreakPreview" topLeftCell="A49" zoomScale="70" zoomScaleNormal="100" zoomScaleSheetLayoutView="70" workbookViewId="0">
      <selection activeCell="C84" sqref="C84"/>
    </sheetView>
  </sheetViews>
  <sheetFormatPr defaultRowHeight="13.5" x14ac:dyDescent="0.15"/>
  <cols>
    <col min="1" max="15" width="9.62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spans="1:15" ht="14.25" customHeight="1" x14ac:dyDescent="0.15"/>
    <row r="66" spans="1:15" ht="14.25" customHeight="1" x14ac:dyDescent="0.15"/>
    <row r="67" spans="1:15" ht="14.25" customHeight="1" x14ac:dyDescent="0.15"/>
    <row r="68" spans="1:15" ht="14.25" customHeight="1" x14ac:dyDescent="0.15"/>
    <row r="69" spans="1:15" ht="14.25" customHeight="1" x14ac:dyDescent="0.15"/>
    <row r="70" spans="1:15" ht="14.25" customHeight="1" x14ac:dyDescent="0.15"/>
    <row r="71" spans="1:15" ht="14.25" customHeight="1" x14ac:dyDescent="0.15"/>
    <row r="72" spans="1:15" ht="14.25" customHeight="1" x14ac:dyDescent="0.15"/>
    <row r="73" spans="1:15" ht="14.25" customHeight="1" x14ac:dyDescent="0.15"/>
    <row r="74" spans="1:15" ht="14.25" customHeight="1" x14ac:dyDescent="0.15"/>
    <row r="75" spans="1:15" ht="14.25" customHeight="1" x14ac:dyDescent="0.15"/>
    <row r="76" spans="1:15" ht="14.25" customHeight="1" x14ac:dyDescent="0.15"/>
    <row r="77" spans="1:15" ht="14.25" customHeight="1" x14ac:dyDescent="0.15">
      <c r="A77" s="95" t="s">
        <v>31</v>
      </c>
      <c r="B77" s="96"/>
      <c r="C77" s="96"/>
      <c r="D77" s="96"/>
      <c r="E77" s="97"/>
      <c r="F77" s="26" t="s">
        <v>2</v>
      </c>
      <c r="G77" s="92">
        <f>中部!E2</f>
        <v>0</v>
      </c>
      <c r="H77" s="93"/>
      <c r="I77" s="93"/>
      <c r="J77" s="94"/>
      <c r="K77" s="26" t="s">
        <v>7</v>
      </c>
      <c r="L77" s="92">
        <f>中部!K2</f>
        <v>0</v>
      </c>
      <c r="M77" s="93"/>
      <c r="N77" s="93"/>
      <c r="O77" s="94"/>
    </row>
    <row r="78" spans="1:15" ht="14.25" customHeight="1" x14ac:dyDescent="0.15">
      <c r="A78" s="26" t="s">
        <v>3</v>
      </c>
      <c r="B78" s="98">
        <f>中部!E3</f>
        <v>0</v>
      </c>
      <c r="C78" s="99"/>
      <c r="D78" s="99"/>
      <c r="E78" s="100"/>
      <c r="F78" s="26" t="s">
        <v>4</v>
      </c>
      <c r="G78" s="95">
        <f>中部!H2</f>
        <v>0</v>
      </c>
      <c r="H78" s="96"/>
      <c r="I78" s="96"/>
      <c r="J78" s="97"/>
      <c r="K78" s="26" t="s">
        <v>5</v>
      </c>
      <c r="L78" s="92">
        <f>中部!H3</f>
        <v>0</v>
      </c>
      <c r="M78" s="93"/>
      <c r="N78" s="93"/>
      <c r="O78" s="94"/>
    </row>
    <row r="79" spans="1:15" ht="14.25" customHeight="1" x14ac:dyDescent="0.15">
      <c r="A79" s="19" t="s">
        <v>1</v>
      </c>
      <c r="B79" s="19" t="s">
        <v>6</v>
      </c>
      <c r="C79" s="19" t="s">
        <v>23</v>
      </c>
      <c r="D79" s="20" t="s">
        <v>0</v>
      </c>
      <c r="E79" s="19" t="s">
        <v>21</v>
      </c>
      <c r="F79" s="19" t="s">
        <v>1</v>
      </c>
      <c r="G79" s="19" t="s">
        <v>6</v>
      </c>
      <c r="H79" s="19" t="s">
        <v>23</v>
      </c>
      <c r="I79" s="20" t="s">
        <v>0</v>
      </c>
      <c r="J79" s="19" t="s">
        <v>21</v>
      </c>
      <c r="K79" s="19" t="s">
        <v>1</v>
      </c>
      <c r="L79" s="19" t="s">
        <v>6</v>
      </c>
      <c r="M79" s="19" t="s">
        <v>23</v>
      </c>
      <c r="N79" s="20" t="s">
        <v>0</v>
      </c>
      <c r="O79" s="19" t="s">
        <v>21</v>
      </c>
    </row>
    <row r="80" spans="1:15" ht="14.25" customHeight="1" x14ac:dyDescent="0.15">
      <c r="A80" s="16" t="s">
        <v>188</v>
      </c>
      <c r="B80" s="17" t="s">
        <v>169</v>
      </c>
      <c r="C80" s="21">
        <v>1500</v>
      </c>
      <c r="D80" s="21"/>
      <c r="E80" s="15"/>
      <c r="F80" s="22" t="s">
        <v>259</v>
      </c>
      <c r="G80" s="23" t="s">
        <v>260</v>
      </c>
      <c r="H80" s="21">
        <v>1430</v>
      </c>
      <c r="I80" s="21"/>
      <c r="J80" s="15"/>
      <c r="K80" s="16"/>
      <c r="L80" s="23"/>
      <c r="M80" s="21"/>
      <c r="N80" s="14"/>
      <c r="O80" s="15"/>
    </row>
    <row r="81" spans="1:15" ht="14.25" customHeight="1" x14ac:dyDescent="0.15">
      <c r="A81" s="16" t="s">
        <v>189</v>
      </c>
      <c r="B81" s="17" t="s">
        <v>170</v>
      </c>
      <c r="C81" s="21">
        <v>1300</v>
      </c>
      <c r="D81" s="21"/>
      <c r="E81" s="15"/>
      <c r="F81" s="22" t="s">
        <v>193</v>
      </c>
      <c r="G81" s="23" t="s">
        <v>176</v>
      </c>
      <c r="H81" s="21">
        <v>680</v>
      </c>
      <c r="I81" s="21"/>
      <c r="J81" s="15"/>
      <c r="K81" s="16"/>
      <c r="L81" s="23"/>
      <c r="M81" s="21"/>
      <c r="N81" s="14"/>
      <c r="O81" s="15"/>
    </row>
    <row r="82" spans="1:15" ht="14.25" customHeight="1" x14ac:dyDescent="0.15">
      <c r="A82" s="16" t="s">
        <v>190</v>
      </c>
      <c r="B82" s="17" t="s">
        <v>171</v>
      </c>
      <c r="C82" s="21">
        <v>1000</v>
      </c>
      <c r="D82" s="21"/>
      <c r="E82" s="15"/>
      <c r="F82" s="22" t="s">
        <v>194</v>
      </c>
      <c r="G82" s="23" t="s">
        <v>177</v>
      </c>
      <c r="H82" s="21">
        <v>430</v>
      </c>
      <c r="I82" s="21"/>
      <c r="J82" s="15"/>
      <c r="K82" s="16"/>
      <c r="L82" s="23"/>
      <c r="M82" s="21"/>
      <c r="N82" s="14"/>
      <c r="O82" s="15"/>
    </row>
    <row r="83" spans="1:15" ht="14.25" customHeight="1" x14ac:dyDescent="0.15">
      <c r="A83" s="16" t="s">
        <v>191</v>
      </c>
      <c r="B83" s="17" t="s">
        <v>183</v>
      </c>
      <c r="C83" s="21">
        <v>2000</v>
      </c>
      <c r="D83" s="21"/>
      <c r="E83" s="15"/>
      <c r="F83" s="22" t="s">
        <v>195</v>
      </c>
      <c r="G83" s="23" t="s">
        <v>178</v>
      </c>
      <c r="H83" s="21">
        <v>150</v>
      </c>
      <c r="I83" s="21"/>
      <c r="J83" s="15"/>
      <c r="K83" s="16"/>
      <c r="L83" s="23"/>
      <c r="M83" s="21"/>
      <c r="N83" s="14"/>
      <c r="O83" s="15"/>
    </row>
    <row r="84" spans="1:15" ht="14.25" customHeight="1" x14ac:dyDescent="0.15">
      <c r="A84" s="16" t="s">
        <v>192</v>
      </c>
      <c r="B84" s="17" t="s">
        <v>172</v>
      </c>
      <c r="C84" s="21">
        <v>500</v>
      </c>
      <c r="D84" s="21"/>
      <c r="E84" s="15"/>
      <c r="F84" s="22" t="s">
        <v>196</v>
      </c>
      <c r="G84" s="23" t="s">
        <v>179</v>
      </c>
      <c r="H84" s="21">
        <v>800</v>
      </c>
      <c r="I84" s="21"/>
      <c r="J84" s="15"/>
      <c r="K84" s="16"/>
      <c r="L84" s="23"/>
      <c r="M84" s="21"/>
      <c r="N84" s="14"/>
      <c r="O84" s="15"/>
    </row>
    <row r="85" spans="1:15" ht="14.25" customHeight="1" x14ac:dyDescent="0.15">
      <c r="A85" s="16"/>
      <c r="B85" s="17"/>
      <c r="C85" s="21">
        <v>0</v>
      </c>
      <c r="D85" s="21"/>
      <c r="E85" s="15"/>
      <c r="F85" s="22"/>
      <c r="G85" s="23" t="s">
        <v>182</v>
      </c>
      <c r="H85" s="21">
        <v>400</v>
      </c>
      <c r="I85" s="21"/>
      <c r="J85" s="15"/>
      <c r="K85" s="16"/>
      <c r="L85" s="23"/>
      <c r="M85" s="21"/>
      <c r="N85" s="14"/>
      <c r="O85" s="15"/>
    </row>
    <row r="86" spans="1:15" ht="14.25" customHeight="1" x14ac:dyDescent="0.15">
      <c r="A86" s="16" t="s">
        <v>251</v>
      </c>
      <c r="B86" s="17" t="s">
        <v>173</v>
      </c>
      <c r="C86" s="21">
        <v>1600</v>
      </c>
      <c r="D86" s="21"/>
      <c r="E86" s="15"/>
      <c r="F86" s="22" t="s">
        <v>249</v>
      </c>
      <c r="G86" s="23" t="s">
        <v>180</v>
      </c>
      <c r="H86" s="21">
        <v>2000</v>
      </c>
      <c r="I86" s="21"/>
      <c r="J86" s="15"/>
      <c r="K86" s="16"/>
      <c r="L86" s="23"/>
      <c r="M86" s="21"/>
      <c r="N86" s="14"/>
      <c r="O86" s="15"/>
    </row>
    <row r="87" spans="1:15" ht="14.25" customHeight="1" x14ac:dyDescent="0.15">
      <c r="A87" s="16" t="s">
        <v>252</v>
      </c>
      <c r="B87" s="17" t="s">
        <v>174</v>
      </c>
      <c r="C87" s="27">
        <v>650</v>
      </c>
      <c r="D87" s="27"/>
      <c r="E87" s="15"/>
      <c r="F87" s="22" t="s">
        <v>250</v>
      </c>
      <c r="G87" s="23" t="s">
        <v>181</v>
      </c>
      <c r="H87" s="21">
        <v>410</v>
      </c>
      <c r="I87" s="21"/>
      <c r="J87" s="15"/>
      <c r="K87" s="16"/>
      <c r="L87" s="23"/>
      <c r="M87" s="21"/>
      <c r="N87" s="14"/>
      <c r="O87" s="15"/>
    </row>
    <row r="88" spans="1:15" ht="14.25" customHeight="1" x14ac:dyDescent="0.15">
      <c r="A88" s="16" t="s">
        <v>253</v>
      </c>
      <c r="B88" s="17" t="s">
        <v>175</v>
      </c>
      <c r="C88" s="21">
        <v>1150</v>
      </c>
      <c r="D88" s="21"/>
      <c r="E88" s="15"/>
      <c r="F88" s="22"/>
      <c r="G88" s="23"/>
      <c r="H88" s="21"/>
      <c r="I88" s="21"/>
      <c r="J88" s="15"/>
      <c r="K88" s="16"/>
      <c r="L88" s="17"/>
      <c r="M88" s="14"/>
      <c r="N88" s="14"/>
      <c r="O88" s="15"/>
    </row>
    <row r="89" spans="1:15" ht="14.25" customHeight="1" x14ac:dyDescent="0.15">
      <c r="A89" s="15"/>
      <c r="B89" s="15"/>
      <c r="C89" s="14"/>
      <c r="D89" s="14"/>
      <c r="E89" s="15"/>
      <c r="F89" s="22"/>
      <c r="G89" s="23"/>
      <c r="H89" s="21"/>
      <c r="I89" s="14"/>
      <c r="J89" s="15"/>
      <c r="K89" s="16"/>
      <c r="L89" s="17"/>
      <c r="M89" s="14"/>
      <c r="N89" s="14"/>
      <c r="O89" s="15"/>
    </row>
    <row r="90" spans="1:15" ht="14.25" customHeight="1" x14ac:dyDescent="0.15">
      <c r="A90" s="16" t="s">
        <v>254</v>
      </c>
      <c r="B90" s="17" t="s">
        <v>153</v>
      </c>
      <c r="C90" s="27">
        <v>700</v>
      </c>
      <c r="D90" s="27"/>
      <c r="E90" s="15"/>
      <c r="F90" s="22"/>
      <c r="G90" s="23"/>
      <c r="H90" s="21"/>
      <c r="I90" s="14"/>
      <c r="J90" s="15"/>
      <c r="K90" s="90" t="s">
        <v>199</v>
      </c>
      <c r="L90" s="91"/>
      <c r="M90" s="24">
        <f>SUM(C80:C90)+SUM(H80:H90)+SUM(M80:M89)</f>
        <v>16700</v>
      </c>
      <c r="N90" s="24">
        <f>SUM(D80:D90)+SUM(I80:I90)+SUM(N80:N89)</f>
        <v>0</v>
      </c>
      <c r="O90" s="15"/>
    </row>
    <row r="91" spans="1:15" ht="14.25" customHeight="1" x14ac:dyDescent="0.15">
      <c r="A91" s="88" t="s">
        <v>22</v>
      </c>
      <c r="B91" s="88"/>
      <c r="C91" s="88"/>
      <c r="D91" s="65" t="s">
        <v>261</v>
      </c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</row>
    <row r="92" spans="1:15" ht="14.25" customHeight="1" x14ac:dyDescent="0.15">
      <c r="A92" s="89"/>
      <c r="B92" s="89"/>
      <c r="C92" s="89"/>
      <c r="D92" s="66" t="s">
        <v>25</v>
      </c>
      <c r="E92" s="66"/>
      <c r="F92" s="66"/>
      <c r="G92" s="66" t="s">
        <v>197</v>
      </c>
      <c r="H92" s="66"/>
      <c r="I92" s="66"/>
      <c r="J92" s="66" t="s">
        <v>258</v>
      </c>
      <c r="K92" s="66"/>
      <c r="L92" s="66"/>
      <c r="M92" s="66" t="s">
        <v>198</v>
      </c>
      <c r="N92" s="66"/>
      <c r="O92" s="66"/>
    </row>
    <row r="93" spans="1:15" ht="14.25" customHeight="1" x14ac:dyDescent="0.2">
      <c r="A93" s="1"/>
      <c r="B93" s="1"/>
      <c r="C93" s="1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ht="14.25" customHeight="1" x14ac:dyDescent="0.15"/>
    <row r="95" spans="1:15" ht="14.25" customHeight="1" x14ac:dyDescent="0.15"/>
    <row r="96" spans="1:15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</sheetData>
  <mergeCells count="12">
    <mergeCell ref="K90:L90"/>
    <mergeCell ref="L78:O78"/>
    <mergeCell ref="A77:E77"/>
    <mergeCell ref="G77:J77"/>
    <mergeCell ref="L77:O77"/>
    <mergeCell ref="B78:E78"/>
    <mergeCell ref="G78:J78"/>
    <mergeCell ref="A91:C92"/>
    <mergeCell ref="D92:F92"/>
    <mergeCell ref="G92:I92"/>
    <mergeCell ref="J92:L92"/>
    <mergeCell ref="M92:O92"/>
  </mergeCells>
  <phoneticPr fontId="2"/>
  <printOptions horizontalCentered="1"/>
  <pageMargins left="0" right="0" top="0" bottom="0" header="0" footer="0"/>
  <pageSetup paperSize="9" scale="6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4:E42"/>
  <sheetViews>
    <sheetView workbookViewId="0"/>
  </sheetViews>
  <sheetFormatPr defaultRowHeight="13.5" x14ac:dyDescent="0.15"/>
  <sheetData>
    <row r="4" spans="1:5" ht="14.25" thickBot="1" x14ac:dyDescent="0.2"/>
    <row r="5" spans="1:5" ht="14.25" thickBot="1" x14ac:dyDescent="0.2">
      <c r="A5" s="13"/>
      <c r="B5" s="113" t="s">
        <v>248</v>
      </c>
      <c r="C5" s="114"/>
      <c r="D5" s="4" t="s">
        <v>207</v>
      </c>
      <c r="E5" s="5" t="s">
        <v>200</v>
      </c>
    </row>
    <row r="6" spans="1:5" x14ac:dyDescent="0.15">
      <c r="A6" s="110" t="s">
        <v>201</v>
      </c>
      <c r="B6" s="106" t="s">
        <v>213</v>
      </c>
      <c r="C6" s="107"/>
      <c r="D6" s="6">
        <v>12350</v>
      </c>
      <c r="E6" s="7" t="e">
        <f>#REF!+#REF!+#REF!+#REF!+#REF!+#REF!+#REF!+#REF!</f>
        <v>#REF!</v>
      </c>
    </row>
    <row r="7" spans="1:5" x14ac:dyDescent="0.15">
      <c r="A7" s="111"/>
      <c r="B7" s="104" t="s">
        <v>214</v>
      </c>
      <c r="C7" s="105"/>
      <c r="D7" s="3">
        <v>28550</v>
      </c>
      <c r="E7" s="8" t="e">
        <f>#REF!+#REF!+#REF!+#REF!</f>
        <v>#REF!</v>
      </c>
    </row>
    <row r="8" spans="1:5" x14ac:dyDescent="0.15">
      <c r="A8" s="111"/>
      <c r="B8" s="104" t="s">
        <v>215</v>
      </c>
      <c r="C8" s="105"/>
      <c r="D8" s="3">
        <v>5300</v>
      </c>
      <c r="E8" s="8" t="e">
        <f>#REF!+#REF!</f>
        <v>#REF!</v>
      </c>
    </row>
    <row r="9" spans="1:5" x14ac:dyDescent="0.15">
      <c r="A9" s="111"/>
      <c r="B9" s="104" t="s">
        <v>216</v>
      </c>
      <c r="C9" s="105"/>
      <c r="D9" s="3">
        <v>2500</v>
      </c>
      <c r="E9" s="8" t="e">
        <f>#REF!+#REF!</f>
        <v>#REF!</v>
      </c>
    </row>
    <row r="10" spans="1:5" x14ac:dyDescent="0.15">
      <c r="A10" s="111"/>
      <c r="B10" s="104" t="s">
        <v>217</v>
      </c>
      <c r="C10" s="105"/>
      <c r="D10" s="3">
        <v>13000</v>
      </c>
      <c r="E10" s="8" t="e">
        <f>#REF!</f>
        <v>#REF!</v>
      </c>
    </row>
    <row r="11" spans="1:5" x14ac:dyDescent="0.15">
      <c r="A11" s="111"/>
      <c r="B11" s="104" t="s">
        <v>218</v>
      </c>
      <c r="C11" s="105"/>
      <c r="D11" s="3">
        <v>3950</v>
      </c>
      <c r="E11" s="8" t="e">
        <f>#REF!</f>
        <v>#REF!</v>
      </c>
    </row>
    <row r="12" spans="1:5" x14ac:dyDescent="0.15">
      <c r="A12" s="111"/>
      <c r="B12" s="104" t="s">
        <v>219</v>
      </c>
      <c r="C12" s="105"/>
      <c r="D12" s="3">
        <v>2850</v>
      </c>
      <c r="E12" s="8" t="e">
        <f>#REF!</f>
        <v>#REF!</v>
      </c>
    </row>
    <row r="13" spans="1:5" x14ac:dyDescent="0.15">
      <c r="A13" s="111"/>
      <c r="B13" s="104" t="s">
        <v>220</v>
      </c>
      <c r="C13" s="105"/>
      <c r="D13" s="3">
        <v>3650</v>
      </c>
      <c r="E13" s="8" t="e">
        <f>#REF!+#REF!+#REF!+#REF!</f>
        <v>#REF!</v>
      </c>
    </row>
    <row r="14" spans="1:5" x14ac:dyDescent="0.15">
      <c r="A14" s="111"/>
      <c r="B14" s="104" t="s">
        <v>221</v>
      </c>
      <c r="C14" s="105"/>
      <c r="D14" s="3">
        <v>11550</v>
      </c>
      <c r="E14" s="8" t="e">
        <f>#REF!+#REF!+#REF!+#REF!+#REF!+#REF!+#REF!</f>
        <v>#REF!</v>
      </c>
    </row>
    <row r="15" spans="1:5" x14ac:dyDescent="0.15">
      <c r="A15" s="111"/>
      <c r="B15" s="104" t="s">
        <v>222</v>
      </c>
      <c r="C15" s="105"/>
      <c r="D15" s="3">
        <v>15140</v>
      </c>
      <c r="E15" s="8" t="e">
        <f>#REF!+#REF!+#REF!</f>
        <v>#REF!</v>
      </c>
    </row>
    <row r="16" spans="1:5" x14ac:dyDescent="0.15">
      <c r="A16" s="111"/>
      <c r="B16" s="104" t="s">
        <v>223</v>
      </c>
      <c r="C16" s="105"/>
      <c r="D16" s="3">
        <v>28840</v>
      </c>
      <c r="E16" s="8" t="e">
        <f>#REF!+#REF!+#REF!+#REF!+#REF!</f>
        <v>#REF!</v>
      </c>
    </row>
    <row r="17" spans="1:5" x14ac:dyDescent="0.15">
      <c r="A17" s="111"/>
      <c r="B17" s="104" t="s">
        <v>224</v>
      </c>
      <c r="C17" s="105"/>
      <c r="D17" s="3">
        <v>10750</v>
      </c>
      <c r="E17" s="8" t="e">
        <f>#REF!+#REF!</f>
        <v>#REF!</v>
      </c>
    </row>
    <row r="18" spans="1:5" x14ac:dyDescent="0.15">
      <c r="A18" s="111"/>
      <c r="B18" s="104" t="s">
        <v>225</v>
      </c>
      <c r="C18" s="105"/>
      <c r="D18" s="3">
        <v>8790</v>
      </c>
      <c r="E18" s="8" t="e">
        <f>#REF!</f>
        <v>#REF!</v>
      </c>
    </row>
    <row r="19" spans="1:5" x14ac:dyDescent="0.15">
      <c r="A19" s="111"/>
      <c r="B19" s="104" t="s">
        <v>226</v>
      </c>
      <c r="C19" s="105"/>
      <c r="D19" s="3">
        <v>9010</v>
      </c>
      <c r="E19" s="8" t="e">
        <f>#REF!+#REF!</f>
        <v>#REF!</v>
      </c>
    </row>
    <row r="20" spans="1:5" x14ac:dyDescent="0.15">
      <c r="A20" s="111"/>
      <c r="B20" s="104" t="s">
        <v>227</v>
      </c>
      <c r="C20" s="105"/>
      <c r="D20" s="3">
        <v>73920</v>
      </c>
      <c r="E20" s="8" t="e">
        <f>#REF!+#REF!+#REF!+#REF!+#REF!+#REF!+#REF!+#REF!+#REF!+#REF!+#REF!+#REF!+#REF!</f>
        <v>#REF!</v>
      </c>
    </row>
    <row r="21" spans="1:5" x14ac:dyDescent="0.15">
      <c r="A21" s="111"/>
      <c r="B21" s="104" t="s">
        <v>228</v>
      </c>
      <c r="C21" s="105"/>
      <c r="D21" s="3">
        <v>13150</v>
      </c>
      <c r="E21" s="8" t="e">
        <f>#REF!+#REF!+#REF!+#REF!+#REF!</f>
        <v>#REF!</v>
      </c>
    </row>
    <row r="22" spans="1:5" x14ac:dyDescent="0.15">
      <c r="A22" s="111"/>
      <c r="B22" s="104" t="s">
        <v>229</v>
      </c>
      <c r="C22" s="105"/>
      <c r="D22" s="3">
        <v>22750</v>
      </c>
      <c r="E22" s="8" t="e">
        <f>#REF!+#REF!+#REF!+#REF!+#REF!+#REF!+#REF!+#REF!</f>
        <v>#REF!</v>
      </c>
    </row>
    <row r="23" spans="1:5" x14ac:dyDescent="0.15">
      <c r="A23" s="111"/>
      <c r="B23" s="104" t="s">
        <v>230</v>
      </c>
      <c r="C23" s="105"/>
      <c r="D23" s="3">
        <v>4900</v>
      </c>
      <c r="E23" s="8" t="e">
        <f>#REF!+#REF!</f>
        <v>#REF!</v>
      </c>
    </row>
    <row r="24" spans="1:5" x14ac:dyDescent="0.15">
      <c r="A24" s="111"/>
      <c r="B24" s="104" t="s">
        <v>231</v>
      </c>
      <c r="C24" s="105"/>
      <c r="D24" s="3">
        <v>74700</v>
      </c>
      <c r="E24" s="8" t="e">
        <f>#REF!+#REF!+#REF!+#REF!+#REF!+#REF!+#REF!+#REF!+#REF!+#REF!+#REF!+#REF!+#REF!+#REF!+#REF!+#REF!</f>
        <v>#REF!</v>
      </c>
    </row>
    <row r="25" spans="1:5" ht="14.25" thickBot="1" x14ac:dyDescent="0.2">
      <c r="A25" s="112"/>
      <c r="B25" s="108" t="s">
        <v>232</v>
      </c>
      <c r="C25" s="109"/>
      <c r="D25" s="9">
        <v>35100</v>
      </c>
      <c r="E25" s="10" t="e">
        <f>#REF!+#REF!+#REF!+#REF!+#REF!+#REF!+#REF!+#REF!+#REF!+#REF!+#REF!+#REF!+#REF!+#REF!+#REF!</f>
        <v>#REF!</v>
      </c>
    </row>
    <row r="26" spans="1:5" x14ac:dyDescent="0.15">
      <c r="A26" s="110" t="s">
        <v>202</v>
      </c>
      <c r="B26" s="106" t="s">
        <v>233</v>
      </c>
      <c r="C26" s="107"/>
      <c r="D26" s="6">
        <v>82950</v>
      </c>
      <c r="E26" s="7">
        <f>'静岡市(清水区)'!D80+'静岡市(清水区)'!D81+'静岡市(清水区)'!D82+'静岡市(清水区)'!D83+'静岡市(清水区)'!D84+'静岡市(清水区)'!D85+'静岡市(清水区)'!D86+'静岡市(清水区)'!D87+'静岡市(清水区)'!D88+'静岡市(清水区)'!D89+'静岡市(清水区)'!D90+'静岡市(清水区)'!I80+'静岡市(清水区)'!I81+'静岡市(清水区)'!I82+'静岡市(清水区)'!I83+'静岡市(清水区)'!I84+'静岡市(清水区)'!I85+'静岡市(清水区)'!I86+'静岡市(清水区)'!I87+'静岡市(清水区)'!I88</f>
        <v>0</v>
      </c>
    </row>
    <row r="27" spans="1:5" x14ac:dyDescent="0.15">
      <c r="A27" s="111"/>
      <c r="B27" s="104" t="s">
        <v>247</v>
      </c>
      <c r="C27" s="105"/>
      <c r="D27" s="3">
        <v>165350</v>
      </c>
      <c r="E27" s="8">
        <f>'静岡市(葵区･駿河区)'!D80+'静岡市(葵区･駿河区)'!D81+'静岡市(葵区･駿河区)'!D82+'静岡市(葵区･駿河区)'!D83+'静岡市(葵区･駿河区)'!D84+'静岡市(葵区･駿河区)'!D85+'静岡市(葵区･駿河区)'!D86+'静岡市(葵区･駿河区)'!D87+'静岡市(葵区･駿河区)'!D88+'静岡市(葵区･駿河区)'!D89+'静岡市(葵区･駿河区)'!D90+'静岡市(葵区･駿河区)'!I80+'静岡市(葵区･駿河区)'!I81+'静岡市(葵区･駿河区)'!I82+'静岡市(葵区･駿河区)'!I83+'静岡市(葵区･駿河区)'!I84+'静岡市(葵区･駿河区)'!I85+'静岡市(葵区･駿河区)'!I86</f>
        <v>0</v>
      </c>
    </row>
    <row r="28" spans="1:5" x14ac:dyDescent="0.15">
      <c r="A28" s="111"/>
      <c r="B28" s="104" t="s">
        <v>234</v>
      </c>
      <c r="C28" s="105"/>
      <c r="D28" s="3">
        <v>40800</v>
      </c>
      <c r="E28" s="8">
        <f>焼津･藤枝!D80+焼津･藤枝!D81+焼津･藤枝!D82+焼津･藤枝!D83+焼津･藤枝!D84+焼津･藤枝!D85+焼津･藤枝!D86+焼津･藤枝!D87+焼津･藤枝!D88+焼津･藤枝!D89</f>
        <v>0</v>
      </c>
    </row>
    <row r="29" spans="1:5" x14ac:dyDescent="0.15">
      <c r="A29" s="111"/>
      <c r="B29" s="104" t="s">
        <v>235</v>
      </c>
      <c r="C29" s="105"/>
      <c r="D29" s="3">
        <v>39750</v>
      </c>
      <c r="E29" s="8">
        <f>焼津･藤枝!D90+焼津･藤枝!I80+焼津･藤枝!I81+焼津･藤枝!I82+焼津･藤枝!I83+焼津･藤枝!I84+焼津･藤枝!I85+焼津･藤枝!I86+焼津･藤枝!I87+焼津･藤枝!I88+焼津･藤枝!I89+焼津･藤枝!I90+焼津･藤枝!N80+焼津･藤枝!N81+焼津･藤枝!N82+焼津･藤枝!N83</f>
        <v>0</v>
      </c>
    </row>
    <row r="30" spans="1:5" x14ac:dyDescent="0.15">
      <c r="A30" s="111"/>
      <c r="B30" s="104" t="s">
        <v>236</v>
      </c>
      <c r="C30" s="105"/>
      <c r="D30" s="3">
        <v>29300</v>
      </c>
      <c r="E30" s="8">
        <f>島田!D80+島田!D81+島田!D82+島田!D83+島田!D84+島田!D85+島田!D86+島田!D87+島田!D88+島田!D89+島田!D90+川根!D80</f>
        <v>0</v>
      </c>
    </row>
    <row r="31" spans="1:5" x14ac:dyDescent="0.15">
      <c r="A31" s="111"/>
      <c r="B31" s="104" t="s">
        <v>237</v>
      </c>
      <c r="C31" s="105"/>
      <c r="D31" s="3">
        <v>2450</v>
      </c>
      <c r="E31" s="8">
        <f>川根!D81+川根!D82+川根!D83</f>
        <v>0</v>
      </c>
    </row>
    <row r="32" spans="1:5" x14ac:dyDescent="0.15">
      <c r="A32" s="111"/>
      <c r="B32" s="104" t="s">
        <v>238</v>
      </c>
      <c r="C32" s="105"/>
      <c r="D32" s="3">
        <v>7800</v>
      </c>
      <c r="E32" s="8">
        <f>'榛原-御前崎'!D80+'榛原-御前崎'!D81+'榛原-御前崎'!D82+'榛原-御前崎'!D83+'榛原-御前崎'!D85</f>
        <v>0</v>
      </c>
    </row>
    <row r="33" spans="1:5" ht="14.25" thickBot="1" x14ac:dyDescent="0.2">
      <c r="A33" s="112"/>
      <c r="B33" s="108" t="s">
        <v>239</v>
      </c>
      <c r="C33" s="109"/>
      <c r="D33" s="9">
        <v>12910</v>
      </c>
      <c r="E33" s="10">
        <f>'榛原-御前崎'!D84+'榛原-御前崎'!D86+'榛原-御前崎'!D87+'榛原-御前崎'!D88+'榛原-御前崎'!D89+'榛原-御前崎'!D90+'榛原-御前崎'!I80+'榛原-御前崎'!I81+'榛原-御前崎'!I82+'榛原-御前崎'!I83+'榛原-御前崎'!I84+'榛原-御前崎'!I85</f>
        <v>0</v>
      </c>
    </row>
    <row r="34" spans="1:5" x14ac:dyDescent="0.15">
      <c r="A34" s="110" t="s">
        <v>203</v>
      </c>
      <c r="B34" s="106" t="s">
        <v>240</v>
      </c>
      <c r="C34" s="107"/>
      <c r="D34" s="6">
        <v>9790</v>
      </c>
      <c r="E34" s="7" t="e">
        <f>'榛原-御前崎'!I86+'榛原-御前崎'!I87+#REF!</f>
        <v>#REF!</v>
      </c>
    </row>
    <row r="35" spans="1:5" x14ac:dyDescent="0.15">
      <c r="A35" s="111"/>
      <c r="B35" s="104" t="s">
        <v>241</v>
      </c>
      <c r="C35" s="105"/>
      <c r="D35" s="3">
        <v>12000</v>
      </c>
      <c r="E35" s="8" t="e">
        <f>#REF!+#REF!+#REF!</f>
        <v>#REF!</v>
      </c>
    </row>
    <row r="36" spans="1:5" x14ac:dyDescent="0.15">
      <c r="A36" s="111"/>
      <c r="B36" s="104" t="s">
        <v>242</v>
      </c>
      <c r="C36" s="105"/>
      <c r="D36" s="3">
        <v>31000</v>
      </c>
      <c r="E36" s="8" t="e">
        <f>#REF!+#REF!+#REF!+#REF!+#REF!+#REF!+#REF!+#REF!</f>
        <v>#REF!</v>
      </c>
    </row>
    <row r="37" spans="1:5" x14ac:dyDescent="0.15">
      <c r="A37" s="111"/>
      <c r="B37" s="104" t="s">
        <v>243</v>
      </c>
      <c r="C37" s="105"/>
      <c r="D37" s="3">
        <v>6300</v>
      </c>
      <c r="E37" s="8" t="e">
        <f>#REF!+#REF!</f>
        <v>#REF!</v>
      </c>
    </row>
    <row r="38" spans="1:5" x14ac:dyDescent="0.15">
      <c r="A38" s="111"/>
      <c r="B38" s="104" t="s">
        <v>244</v>
      </c>
      <c r="C38" s="105"/>
      <c r="D38" s="3">
        <v>22120</v>
      </c>
      <c r="E38" s="8" t="e">
        <f>#REF!+#REF!+#REF!+#REF!</f>
        <v>#REF!</v>
      </c>
    </row>
    <row r="39" spans="1:5" x14ac:dyDescent="0.15">
      <c r="A39" s="111"/>
      <c r="B39" s="104" t="s">
        <v>245</v>
      </c>
      <c r="C39" s="105"/>
      <c r="D39" s="3">
        <v>47130</v>
      </c>
      <c r="E39" s="8" t="e">
        <f>#REF!+#REF!+#REF!+#REF!+#REF!+#REF!+#REF!</f>
        <v>#REF!</v>
      </c>
    </row>
    <row r="40" spans="1:5" x14ac:dyDescent="0.15">
      <c r="A40" s="111"/>
      <c r="B40" s="104" t="s">
        <v>212</v>
      </c>
      <c r="C40" s="105"/>
      <c r="D40" s="3">
        <v>241760</v>
      </c>
      <c r="E40" s="8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</row>
    <row r="41" spans="1:5" ht="14.25" thickBot="1" x14ac:dyDescent="0.2">
      <c r="A41" s="112"/>
      <c r="B41" s="108" t="s">
        <v>246</v>
      </c>
      <c r="C41" s="109"/>
      <c r="D41" s="9">
        <v>17440</v>
      </c>
      <c r="E41" s="10" t="e">
        <f>#REF!+#REF!+#REF!</f>
        <v>#REF!</v>
      </c>
    </row>
    <row r="42" spans="1:5" ht="14.25" thickBot="1" x14ac:dyDescent="0.2">
      <c r="A42" s="13"/>
      <c r="B42" s="102" t="s">
        <v>204</v>
      </c>
      <c r="C42" s="103"/>
      <c r="D42" s="11">
        <f>SUM(D6:D41)</f>
        <v>1149600</v>
      </c>
      <c r="E42" s="12" t="e">
        <f>SUM(E6:E41)</f>
        <v>#REF!</v>
      </c>
    </row>
  </sheetData>
  <mergeCells count="41">
    <mergeCell ref="B5:C5"/>
    <mergeCell ref="B13:C13"/>
    <mergeCell ref="B18:C18"/>
    <mergeCell ref="B7:C7"/>
    <mergeCell ref="A6:A25"/>
    <mergeCell ref="B20:C20"/>
    <mergeCell ref="B21:C21"/>
    <mergeCell ref="B6:C6"/>
    <mergeCell ref="B8:C8"/>
    <mergeCell ref="B12:C12"/>
    <mergeCell ref="B9:C9"/>
    <mergeCell ref="B10:C10"/>
    <mergeCell ref="B11:C11"/>
    <mergeCell ref="B22:C22"/>
    <mergeCell ref="B23:C23"/>
    <mergeCell ref="A26:A33"/>
    <mergeCell ref="B31:C31"/>
    <mergeCell ref="A34:A41"/>
    <mergeCell ref="B19:C19"/>
    <mergeCell ref="B14:C14"/>
    <mergeCell ref="B15:C15"/>
    <mergeCell ref="B16:C16"/>
    <mergeCell ref="B24:C24"/>
    <mergeCell ref="B25:C25"/>
    <mergeCell ref="B34:C34"/>
    <mergeCell ref="B17:C17"/>
    <mergeCell ref="B42:C42"/>
    <mergeCell ref="B38:C38"/>
    <mergeCell ref="B26:C26"/>
    <mergeCell ref="B27:C27"/>
    <mergeCell ref="B37:C37"/>
    <mergeCell ref="B39:C39"/>
    <mergeCell ref="B40:C40"/>
    <mergeCell ref="B41:C41"/>
    <mergeCell ref="B35:C35"/>
    <mergeCell ref="B36:C36"/>
    <mergeCell ref="B28:C28"/>
    <mergeCell ref="B29:C29"/>
    <mergeCell ref="B30:C30"/>
    <mergeCell ref="B33:C33"/>
    <mergeCell ref="B32:C3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中部</vt:lpstr>
      <vt:lpstr>静岡市(清水区)</vt:lpstr>
      <vt:lpstr>静岡市(葵区･駿河区)</vt:lpstr>
      <vt:lpstr>焼津･藤枝</vt:lpstr>
      <vt:lpstr>島田</vt:lpstr>
      <vt:lpstr>川根</vt:lpstr>
      <vt:lpstr>榛原-御前崎</vt:lpstr>
      <vt:lpstr>市町村別</vt:lpstr>
      <vt:lpstr>焼津･藤枝!Print_Area</vt:lpstr>
      <vt:lpstr>'榛原-御前崎'!Print_Area</vt:lpstr>
      <vt:lpstr>'静岡市(葵区･駿河区)'!Print_Area</vt:lpstr>
      <vt:lpstr>'静岡市(清水区)'!Print_Area</vt:lpstr>
      <vt:lpstr>川根!Print_Area</vt:lpstr>
      <vt:lpstr>中部!Print_Area</vt:lpstr>
      <vt:lpstr>島田!Print_Area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h-suzuki</dc:creator>
  <cp:lastModifiedBy>村山 慎</cp:lastModifiedBy>
  <cp:lastPrinted>2025-01-17T05:33:33Z</cp:lastPrinted>
  <dcterms:created xsi:type="dcterms:W3CDTF">1997-01-08T22:48:59Z</dcterms:created>
  <dcterms:modified xsi:type="dcterms:W3CDTF">2025-06-30T08:25:42Z</dcterms:modified>
</cp:coreProperties>
</file>