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vmsrv07\社内\共有\043村山\☆★2025年下期部数表\"/>
    </mc:Choice>
  </mc:AlternateContent>
  <xr:revisionPtr revIDLastSave="0" documentId="13_ncr:1_{CBBA19E5-7862-44D5-B81E-E933D151F20B}" xr6:coauthVersionLast="47" xr6:coauthVersionMax="47" xr10:uidLastSave="{00000000-0000-0000-0000-000000000000}"/>
  <bookViews>
    <workbookView xWindow="19080" yWindow="-120" windowWidth="19440" windowHeight="14880" tabRatio="750" firstSheet="4" activeTab="5" xr2:uid="{00000000-000D-0000-FFFF-FFFF00000000}"/>
  </bookViews>
  <sheets>
    <sheet name="個人情報の御取扱い" sheetId="79" r:id="rId1"/>
    <sheet name="新聞広告取扱基準" sheetId="77" r:id="rId2"/>
    <sheet name="おことわり" sheetId="78" r:id="rId3"/>
    <sheet name="折込依頼書" sheetId="49" r:id="rId4"/>
    <sheet name="ﾀｲﾄﾙﾊﾞｰ" sheetId="32" r:id="rId5"/>
    <sheet name="東中西" sheetId="37" r:id="rId6"/>
    <sheet name="東部部数表 №付" sheetId="33" r:id="rId7"/>
    <sheet name="熱海市・伊東市・賀茂郡東海岸" sheetId="1" r:id="rId8"/>
    <sheet name="下田市・賀茂郡西海岸" sheetId="4" r:id="rId9"/>
    <sheet name="伊豆市・伊豆の国市・三島市" sheetId="5" r:id="rId10"/>
    <sheet name="裾野市・御殿場市・小山町" sheetId="6" r:id="rId11"/>
    <sheet name="沼津市" sheetId="7" r:id="rId12"/>
    <sheet name="富士市" sheetId="8" r:id="rId13"/>
    <sheet name="富士宮市" sheetId="9" r:id="rId14"/>
    <sheet name="中部部数表№付" sheetId="34" r:id="rId15"/>
    <sheet name="静岡市清水区" sheetId="18" r:id="rId16"/>
    <sheet name="静岡市葵区・駿河区" sheetId="20" r:id="rId17"/>
    <sheet name="焼津市" sheetId="21" r:id="rId18"/>
    <sheet name="藤枝市" sheetId="36" r:id="rId19"/>
    <sheet name="島田市" sheetId="23" r:id="rId20"/>
    <sheet name="榛原郡・牧之原市" sheetId="24" r:id="rId21"/>
    <sheet name="西部部数表№付" sheetId="35" r:id="rId22"/>
    <sheet name="御前崎市・菊川市・掛川市" sheetId="25" r:id="rId23"/>
    <sheet name="森町・袋井市" sheetId="26" r:id="rId24"/>
    <sheet name="磐田市" sheetId="27" r:id="rId25"/>
    <sheet name="浜松市浜松①②" sheetId="28" r:id="rId26"/>
    <sheet name="浜松市笠井・浜北､天竜" sheetId="30" r:id="rId27"/>
    <sheet name="浜松市雄踏・舞阪・引佐､湖西市" sheetId="31" r:id="rId28"/>
    <sheet name="市町別一覧" sheetId="45" r:id="rId29"/>
  </sheets>
  <externalReferences>
    <externalReference r:id="rId30"/>
  </externalReferences>
  <definedNames>
    <definedName name="HTML_CodePage" hidden="1">932</definedName>
    <definedName name="HTML_Control" hidden="1">{"'静岡県全域'!$A$1:$P$30"}</definedName>
    <definedName name="HTML_Description" hidden="1">""</definedName>
    <definedName name="HTML_Email" hidden="1">"nagashima@seikox.co.jo"</definedName>
    <definedName name="HTML_Header" hidden="1">"静岡県全域"</definedName>
    <definedName name="HTML_LastUpdate" hidden="1">"00/04/11"</definedName>
    <definedName name="HTML_LineAfter" hidden="1">FALSE</definedName>
    <definedName name="HTML_LineBefore" hidden="1">FALSE</definedName>
    <definedName name="HTML_Name" hidden="1">"長島正樹"</definedName>
    <definedName name="HTML_OBDlg2" hidden="1">TRUE</definedName>
    <definedName name="HTML_OBDlg4" hidden="1">TRUE</definedName>
    <definedName name="HTML_OS" hidden="1">0</definedName>
    <definedName name="HTML_PathFile" hidden="1">"C:\My Documents\MyHTML.htm"</definedName>
    <definedName name="HTML_Title" hidden="1">"部数表"</definedName>
    <definedName name="№">#REF!</definedName>
    <definedName name="OLE_LINK1" localSheetId="2">おことわり!$A$1</definedName>
    <definedName name="_xlnm.Print_Area" localSheetId="4">ﾀｲﾄﾙﾊﾞｰ!$A$1:$Q$4</definedName>
    <definedName name="_xlnm.Print_Area" localSheetId="9">伊豆市・伊豆の国市・三島市!$A$1:$I$46</definedName>
    <definedName name="_xlnm.Print_Area" localSheetId="8">下田市・賀茂郡西海岸!$A$1:$I$24</definedName>
    <definedName name="_xlnm.Print_Area" localSheetId="0">個人情報の御取扱い!$A$1:$I$54</definedName>
    <definedName name="_xlnm.Print_Area" localSheetId="22">御前崎市・菊川市・掛川市!$A$1:$I$56</definedName>
    <definedName name="_xlnm.Print_Area" localSheetId="28">市町別一覧!$A$1:$H$198</definedName>
    <definedName name="_xlnm.Print_Area" localSheetId="11">沼津市!$A$1:$I$49</definedName>
    <definedName name="_xlnm.Print_Area" localSheetId="17">焼津市!$A$1:$I$51</definedName>
    <definedName name="_xlnm.Print_Area" localSheetId="23">森町・袋井市!$A$1:$I$53</definedName>
    <definedName name="_xlnm.Print_Area" localSheetId="20">榛原郡・牧之原市!$A$1:$I$49</definedName>
    <definedName name="_xlnm.Print_Area" localSheetId="10">裾野市・御殿場市・小山町!$A$1:$I$51</definedName>
    <definedName name="_xlnm.Print_Area" localSheetId="21">西部部数表№付!$A$1:$L$54</definedName>
    <definedName name="_xlnm.Print_Area" localSheetId="16">静岡市葵区・駿河区!$A$1:$I$53</definedName>
    <definedName name="_xlnm.Print_Area" localSheetId="15">静岡市清水区!$A$1:$I$42</definedName>
    <definedName name="_xlnm.Print_Area" localSheetId="3">折込依頼書!$A$1:$D$37</definedName>
    <definedName name="_xlnm.Print_Area" localSheetId="14">中部部数表№付!$A$1:$L$51</definedName>
    <definedName name="_xlnm.Print_Area" localSheetId="19">島田市!$A$1:$I$50</definedName>
    <definedName name="_xlnm.Print_Area" localSheetId="5">東中西!$A$1:$I$43</definedName>
    <definedName name="_xlnm.Print_Area" localSheetId="6">'東部部数表 №付'!$A$1:$L$52</definedName>
    <definedName name="_xlnm.Print_Area" localSheetId="18">藤枝市!$A$1:$I$51</definedName>
    <definedName name="_xlnm.Print_Area" localSheetId="7">熱海市・伊東市・賀茂郡東海岸!$A$1:$I$45</definedName>
    <definedName name="_xlnm.Print_Area" localSheetId="24">磐田市!$A$1:$I$52</definedName>
    <definedName name="_xlnm.Print_Area" localSheetId="26">浜松市笠井・浜北､天竜!$A$1:$I$48</definedName>
    <definedName name="_xlnm.Print_Area" localSheetId="25">浜松市浜松①②!$A$1:$K$89</definedName>
    <definedName name="_xlnm.Print_Area" localSheetId="27">浜松市雄踏・舞阪・引佐､湖西市!$A$1:$I$51</definedName>
    <definedName name="_xlnm.Print_Area" localSheetId="13">富士宮市!$A$1:$I$51</definedName>
    <definedName name="_xlnm.Print_Area" localSheetId="12">富士市!$A$1:$I$39</definedName>
    <definedName name="_xlnm.Print_Titles" localSheetId="28">市町別一覧!$1:$6</definedName>
    <definedName name="_xlnm.Print_Titles" localSheetId="16">静岡市葵区・駿河区!$1:$4</definedName>
    <definedName name="印刷">'[1]封筒(小)'!$G$2</definedName>
    <definedName name="回答状況②" hidden="1">{"'静岡県全域'!$A$1:$P$30"}</definedName>
    <definedName name="湖西" hidden="1">{"'静岡県全域'!$A$1:$P$30"}</definedName>
    <definedName name="最終決定部数">#REF!</definedName>
    <definedName name="至">#REF!</definedName>
    <definedName name="自">#REF!</definedName>
    <definedName name="表紙" hidden="1">{"'静岡県全域'!$A$1:$P$30"}</definedName>
    <definedName name="夕刊" hidden="1">{"'静岡県全域'!$A$1:$P$30"}</definedName>
    <definedName name="夕刊①" hidden="1">{"'静岡県全域'!$A$1:$P$30"}</definedName>
  </definedNames>
  <calcPr calcId="191029"/>
</workbook>
</file>

<file path=xl/calcChain.xml><?xml version="1.0" encoding="utf-8"?>
<calcChain xmlns="http://schemas.openxmlformats.org/spreadsheetml/2006/main">
  <c r="F79" i="45" l="1"/>
  <c r="F78" i="45"/>
  <c r="E7" i="20"/>
  <c r="D7" i="20"/>
  <c r="K28" i="35" l="1"/>
  <c r="K27" i="35"/>
  <c r="K26" i="35"/>
  <c r="E32" i="30"/>
  <c r="L25" i="35" s="1"/>
  <c r="E39" i="30"/>
  <c r="L30" i="35" s="1"/>
  <c r="E38" i="30"/>
  <c r="L29" i="35" s="1"/>
  <c r="E37" i="30"/>
  <c r="L28" i="35" s="1"/>
  <c r="E36" i="30"/>
  <c r="L27" i="35" s="1"/>
  <c r="E35" i="30"/>
  <c r="L26" i="35" s="1"/>
  <c r="D38" i="30"/>
  <c r="F183" i="45" s="1"/>
  <c r="D37" i="30"/>
  <c r="F182" i="45" s="1"/>
  <c r="D36" i="30"/>
  <c r="F181" i="45" s="1"/>
  <c r="D35" i="30"/>
  <c r="F163" i="45" s="1"/>
  <c r="F36" i="45"/>
  <c r="F34" i="45"/>
  <c r="E23" i="21"/>
  <c r="D23" i="21"/>
  <c r="E7" i="24"/>
  <c r="K29" i="35" l="1"/>
  <c r="E40" i="30"/>
  <c r="D7" i="24"/>
  <c r="K18" i="34" s="1"/>
  <c r="E11" i="5"/>
  <c r="D11" i="5"/>
  <c r="D32" i="30" l="1"/>
  <c r="F180" i="45" s="1"/>
  <c r="F154" i="45"/>
  <c r="F150" i="45"/>
  <c r="F153" i="45"/>
  <c r="F147" i="45"/>
  <c r="E7" i="28"/>
  <c r="D7" i="28"/>
  <c r="E23" i="25"/>
  <c r="D23" i="25"/>
  <c r="C10" i="45" l="1"/>
  <c r="C7" i="45"/>
  <c r="C81" i="45"/>
  <c r="D26" i="28" l="1"/>
  <c r="E7" i="27" l="1"/>
  <c r="D7" i="27"/>
  <c r="E29" i="26"/>
  <c r="D29" i="26"/>
  <c r="E24" i="18"/>
  <c r="F14" i="34" s="1"/>
  <c r="D24" i="18"/>
  <c r="E14" i="34" s="1"/>
  <c r="E45" i="20"/>
  <c r="F20" i="34" s="1"/>
  <c r="D45" i="20"/>
  <c r="F93" i="45" s="1"/>
  <c r="E41" i="20"/>
  <c r="F19" i="34" s="1"/>
  <c r="D41" i="20"/>
  <c r="F92" i="45" s="1"/>
  <c r="E19" i="34" l="1"/>
  <c r="E20" i="34"/>
  <c r="E7" i="1"/>
  <c r="F7" i="33" s="1"/>
  <c r="D7" i="1"/>
  <c r="F7" i="45" l="1"/>
  <c r="E7" i="33"/>
  <c r="F65" i="45"/>
  <c r="F27" i="45"/>
  <c r="F26" i="45"/>
  <c r="B26" i="45" s="1"/>
  <c r="C26" i="45"/>
  <c r="D13" i="7"/>
  <c r="E13" i="7"/>
  <c r="F52" i="45" l="1"/>
  <c r="E18" i="4"/>
  <c r="F31" i="33" s="1"/>
  <c r="D18" i="4"/>
  <c r="F39" i="45"/>
  <c r="F112" i="45"/>
  <c r="B112" i="45" s="1"/>
  <c r="D15" i="28"/>
  <c r="E15" i="28"/>
  <c r="E7" i="30"/>
  <c r="D7" i="30"/>
  <c r="D7" i="8" l="1"/>
  <c r="E12" i="18"/>
  <c r="F12" i="34" s="1"/>
  <c r="D12" i="18"/>
  <c r="E12" i="34" s="1"/>
  <c r="E24" i="20"/>
  <c r="D24" i="20"/>
  <c r="F86" i="45" l="1"/>
  <c r="E12" i="28"/>
  <c r="C24" i="45"/>
  <c r="C21" i="45"/>
  <c r="D23" i="8"/>
  <c r="E23" i="8"/>
  <c r="E34" i="20"/>
  <c r="D34" i="20" l="1"/>
  <c r="E15" i="8"/>
  <c r="D10" i="1" l="1"/>
  <c r="E8" i="33" s="1"/>
  <c r="E7" i="23"/>
  <c r="D7" i="23" l="1"/>
  <c r="D21" i="1"/>
  <c r="D11" i="1"/>
  <c r="E9" i="33" s="1"/>
  <c r="E11" i="33" s="1"/>
  <c r="F25" i="45" l="1"/>
  <c r="F47" i="45" l="1"/>
  <c r="B47" i="45" s="1"/>
  <c r="E23" i="7" l="1"/>
  <c r="D23" i="7" l="1"/>
  <c r="F194" i="45" l="1"/>
  <c r="D37" i="31" l="1"/>
  <c r="E37" i="31"/>
  <c r="D23" i="30" l="1"/>
  <c r="E23" i="30"/>
  <c r="D8" i="18" l="1"/>
  <c r="D7" i="18"/>
  <c r="D48" i="20" l="1"/>
  <c r="F58" i="45" l="1"/>
  <c r="F66" i="45" l="1"/>
  <c r="F53" i="45" s="1"/>
  <c r="B51" i="45" s="1"/>
  <c r="F64" i="45"/>
  <c r="L25" i="33" l="1"/>
  <c r="C89" i="45" l="1"/>
  <c r="C194" i="45"/>
  <c r="C164" i="45"/>
  <c r="C151" i="45"/>
  <c r="C142" i="45"/>
  <c r="C138" i="45"/>
  <c r="C131" i="45"/>
  <c r="C127" i="45"/>
  <c r="C121" i="45"/>
  <c r="C113" i="45"/>
  <c r="C112" i="45"/>
  <c r="C110" i="45"/>
  <c r="C104" i="45"/>
  <c r="C100" i="45"/>
  <c r="C96" i="45"/>
  <c r="C77" i="45"/>
  <c r="C64" i="45"/>
  <c r="C62" i="45"/>
  <c r="C60" i="45"/>
  <c r="C59" i="45"/>
  <c r="C51" i="45"/>
  <c r="C47" i="45"/>
  <c r="C46" i="45"/>
  <c r="C43" i="45"/>
  <c r="C40" i="45"/>
  <c r="C36" i="45"/>
  <c r="C30" i="45"/>
  <c r="C27" i="45"/>
  <c r="C18" i="45"/>
  <c r="C14" i="45"/>
  <c r="D52" i="28"/>
  <c r="E52" i="28"/>
  <c r="L15" i="35" s="1"/>
  <c r="D55" i="28"/>
  <c r="F173" i="45" s="1"/>
  <c r="E55" i="28"/>
  <c r="L16" i="35" s="1"/>
  <c r="D73" i="28"/>
  <c r="F174" i="45" s="1"/>
  <c r="E73" i="28"/>
  <c r="L17" i="35" s="1"/>
  <c r="D77" i="28"/>
  <c r="F175" i="45" s="1"/>
  <c r="E77" i="28"/>
  <c r="L18" i="35" s="1"/>
  <c r="E9" i="5"/>
  <c r="F37" i="33" s="1"/>
  <c r="D9" i="5"/>
  <c r="E8" i="5"/>
  <c r="F36" i="33" s="1"/>
  <c r="D8" i="5"/>
  <c r="F31" i="45" s="1"/>
  <c r="E7" i="5"/>
  <c r="F35" i="33" s="1"/>
  <c r="D7" i="5"/>
  <c r="E35" i="33" s="1"/>
  <c r="D30" i="8"/>
  <c r="F75" i="45" s="1"/>
  <c r="E30" i="8"/>
  <c r="L34" i="33" s="1"/>
  <c r="D31" i="8"/>
  <c r="E31" i="8"/>
  <c r="L35" i="33" s="1"/>
  <c r="D26" i="23"/>
  <c r="K15" i="34" s="1"/>
  <c r="E26" i="23"/>
  <c r="D30" i="23"/>
  <c r="E30" i="23"/>
  <c r="L16" i="34" s="1"/>
  <c r="F188" i="45"/>
  <c r="F95" i="45"/>
  <c r="F94" i="45"/>
  <c r="L7" i="35"/>
  <c r="L8" i="35"/>
  <c r="L9" i="35"/>
  <c r="D12" i="28"/>
  <c r="F166" i="45"/>
  <c r="D40" i="28"/>
  <c r="K14" i="35" s="1"/>
  <c r="D36" i="28"/>
  <c r="F170" i="45" s="1"/>
  <c r="D31" i="28"/>
  <c r="F169" i="45" s="1"/>
  <c r="K11" i="35"/>
  <c r="D25" i="28"/>
  <c r="F167" i="45" s="1"/>
  <c r="E51" i="20"/>
  <c r="F22" i="34" s="1"/>
  <c r="E48" i="20"/>
  <c r="F21" i="34" s="1"/>
  <c r="E21" i="34"/>
  <c r="D51" i="20"/>
  <c r="E22" i="34" s="1"/>
  <c r="F18" i="34"/>
  <c r="F91" i="45"/>
  <c r="F17" i="34"/>
  <c r="F90" i="45"/>
  <c r="F16" i="34"/>
  <c r="E16" i="34"/>
  <c r="K42" i="35"/>
  <c r="F88" i="45"/>
  <c r="E41" i="7"/>
  <c r="D41" i="7"/>
  <c r="K24" i="33" s="1"/>
  <c r="E7" i="7"/>
  <c r="L17" i="33" s="1"/>
  <c r="D7" i="7"/>
  <c r="D26" i="25"/>
  <c r="E16" i="35" s="1"/>
  <c r="D34" i="36"/>
  <c r="K10" i="34" s="1"/>
  <c r="E34" i="36"/>
  <c r="L10" i="34" s="1"/>
  <c r="D35" i="21"/>
  <c r="E35" i="21"/>
  <c r="F28" i="34" s="1"/>
  <c r="F37" i="45"/>
  <c r="F176" i="45"/>
  <c r="E8" i="26"/>
  <c r="F24" i="35" s="1"/>
  <c r="E7" i="25"/>
  <c r="F7" i="35" s="1"/>
  <c r="E9" i="24"/>
  <c r="L19" i="34" s="1"/>
  <c r="E11" i="18"/>
  <c r="F11" i="34" s="1"/>
  <c r="E29" i="8"/>
  <c r="L33" i="33" s="1"/>
  <c r="E27" i="8"/>
  <c r="L31" i="33" s="1"/>
  <c r="E7" i="8"/>
  <c r="L27" i="33" s="1"/>
  <c r="E10" i="5"/>
  <c r="F38" i="33" s="1"/>
  <c r="E42" i="1"/>
  <c r="F22" i="33" s="1"/>
  <c r="E41" i="1"/>
  <c r="F21" i="33" s="1"/>
  <c r="E20" i="1"/>
  <c r="E10" i="1"/>
  <c r="F8" i="33" s="1"/>
  <c r="E39" i="33"/>
  <c r="D16" i="5"/>
  <c r="E40" i="33" s="1"/>
  <c r="D18" i="18"/>
  <c r="D11" i="18"/>
  <c r="F85" i="45" s="1"/>
  <c r="D10" i="18"/>
  <c r="F84" i="45" s="1"/>
  <c r="D28" i="31"/>
  <c r="K40" i="35" s="1"/>
  <c r="K21" i="33"/>
  <c r="E25" i="28"/>
  <c r="L10" i="35" s="1"/>
  <c r="E7" i="26"/>
  <c r="F23" i="35" s="1"/>
  <c r="E21" i="31"/>
  <c r="L36" i="35" s="1"/>
  <c r="D26" i="31"/>
  <c r="F192" i="45" s="1"/>
  <c r="D8" i="25"/>
  <c r="E8" i="35" s="1"/>
  <c r="D10" i="25"/>
  <c r="F126" i="45" s="1"/>
  <c r="D31" i="25"/>
  <c r="E18" i="35" s="1"/>
  <c r="D33" i="25"/>
  <c r="E19" i="35" s="1"/>
  <c r="D16" i="30"/>
  <c r="K22" i="35" s="1"/>
  <c r="D20" i="26"/>
  <c r="E28" i="35" s="1"/>
  <c r="E30" i="35"/>
  <c r="D24" i="26"/>
  <c r="E29" i="35" s="1"/>
  <c r="D31" i="26"/>
  <c r="E31" i="35" s="1"/>
  <c r="D43" i="27"/>
  <c r="K25" i="35"/>
  <c r="D7" i="31"/>
  <c r="K32" i="35" s="1"/>
  <c r="D9" i="31"/>
  <c r="F186" i="45" s="1"/>
  <c r="D40" i="31"/>
  <c r="K44" i="35" s="1"/>
  <c r="F77" i="45"/>
  <c r="F80" i="45"/>
  <c r="D46" i="27"/>
  <c r="E42" i="35" s="1"/>
  <c r="D40" i="27"/>
  <c r="E40" i="35" s="1"/>
  <c r="D38" i="27"/>
  <c r="F159" i="45" s="1"/>
  <c r="D32" i="27"/>
  <c r="E38" i="35" s="1"/>
  <c r="D31" i="27"/>
  <c r="F157" i="45" s="1"/>
  <c r="D25" i="27"/>
  <c r="E36" i="35" s="1"/>
  <c r="D16" i="27"/>
  <c r="E35" i="35" s="1"/>
  <c r="F67" i="45"/>
  <c r="F8" i="45"/>
  <c r="E13" i="33"/>
  <c r="F24" i="45"/>
  <c r="F20" i="45"/>
  <c r="F23" i="45"/>
  <c r="F123" i="45"/>
  <c r="F120" i="45"/>
  <c r="D7" i="25"/>
  <c r="E7" i="35" s="1"/>
  <c r="D11" i="25"/>
  <c r="E10" i="35" s="1"/>
  <c r="D12" i="25"/>
  <c r="E11" i="35" s="1"/>
  <c r="F129" i="45"/>
  <c r="D16" i="25"/>
  <c r="F130" i="45" s="1"/>
  <c r="E15" i="35"/>
  <c r="F132" i="45"/>
  <c r="F142" i="45"/>
  <c r="D32" i="26"/>
  <c r="F9" i="45"/>
  <c r="D20" i="1"/>
  <c r="D25" i="1"/>
  <c r="F12" i="45" s="1"/>
  <c r="D29" i="1"/>
  <c r="E15" i="33" s="1"/>
  <c r="D38" i="1"/>
  <c r="D39" i="1"/>
  <c r="F15" i="45" s="1"/>
  <c r="D40" i="1"/>
  <c r="F16" i="45" s="1"/>
  <c r="D41" i="1"/>
  <c r="F17" i="45" s="1"/>
  <c r="D42" i="1"/>
  <c r="E22" i="33" s="1"/>
  <c r="D43" i="1"/>
  <c r="E23" i="33" s="1"/>
  <c r="F22" i="45"/>
  <c r="D21" i="4"/>
  <c r="F35" i="45"/>
  <c r="F38" i="45"/>
  <c r="F42" i="45"/>
  <c r="F40" i="45"/>
  <c r="F41" i="45"/>
  <c r="F43" i="45"/>
  <c r="F44" i="45"/>
  <c r="F45" i="45"/>
  <c r="F46" i="45"/>
  <c r="B46" i="45" s="1"/>
  <c r="D8" i="7"/>
  <c r="F55" i="45" s="1"/>
  <c r="F59" i="45"/>
  <c r="B59" i="45" s="1"/>
  <c r="F60" i="45"/>
  <c r="F61" i="45"/>
  <c r="F62" i="45"/>
  <c r="F74" i="45"/>
  <c r="D14" i="21"/>
  <c r="F97" i="45" s="1"/>
  <c r="D7" i="36"/>
  <c r="F100" i="45" s="1"/>
  <c r="D19" i="36"/>
  <c r="K8" i="34" s="1"/>
  <c r="D29" i="36"/>
  <c r="F102" i="45" s="1"/>
  <c r="F103" i="45"/>
  <c r="F107" i="45"/>
  <c r="F109" i="45"/>
  <c r="F110" i="45"/>
  <c r="D9" i="24"/>
  <c r="K19" i="34" s="1"/>
  <c r="F113" i="45"/>
  <c r="F114" i="45"/>
  <c r="D16" i="24"/>
  <c r="K21" i="34" s="1"/>
  <c r="D19" i="24"/>
  <c r="F116" i="45" s="1"/>
  <c r="F117" i="45"/>
  <c r="F118" i="45"/>
  <c r="F119" i="45"/>
  <c r="F121" i="45"/>
  <c r="F122" i="45"/>
  <c r="F140" i="45"/>
  <c r="F141" i="45"/>
  <c r="F143" i="45"/>
  <c r="F144" i="45"/>
  <c r="F151" i="45"/>
  <c r="F152" i="45"/>
  <c r="D14" i="31"/>
  <c r="F187" i="45" s="1"/>
  <c r="D21" i="31"/>
  <c r="F189" i="45" s="1"/>
  <c r="D22" i="31"/>
  <c r="D23" i="31"/>
  <c r="K38" i="35" s="1"/>
  <c r="D39" i="31"/>
  <c r="D43" i="31"/>
  <c r="D27" i="8"/>
  <c r="K31" i="33" s="1"/>
  <c r="D28" i="8"/>
  <c r="K32" i="33" s="1"/>
  <c r="D15" i="8"/>
  <c r="D25" i="8"/>
  <c r="K29" i="33"/>
  <c r="D29" i="8"/>
  <c r="F73" i="45" s="1"/>
  <c r="K12" i="34"/>
  <c r="D16" i="23"/>
  <c r="K13" i="34" s="1"/>
  <c r="D7" i="21"/>
  <c r="F96" i="45" s="1"/>
  <c r="D22" i="4"/>
  <c r="F29" i="45" s="1"/>
  <c r="D39" i="7"/>
  <c r="F57" i="45" s="1"/>
  <c r="D31" i="6"/>
  <c r="K15" i="33" s="1"/>
  <c r="K16" i="33" s="1"/>
  <c r="C18" i="37" s="1"/>
  <c r="D9" i="18"/>
  <c r="F82" i="45"/>
  <c r="D42" i="25"/>
  <c r="E20" i="35" s="1"/>
  <c r="D7" i="26"/>
  <c r="E23" i="35" s="1"/>
  <c r="D8" i="26"/>
  <c r="E24" i="35" s="1"/>
  <c r="D11" i="4"/>
  <c r="E27" i="33" s="1"/>
  <c r="D32" i="5"/>
  <c r="K9" i="33" s="1"/>
  <c r="D9" i="7"/>
  <c r="F51" i="45" s="1"/>
  <c r="D12" i="9"/>
  <c r="K39" i="33" s="1"/>
  <c r="D16" i="9"/>
  <c r="K40" i="33" s="1"/>
  <c r="D10" i="9"/>
  <c r="K38" i="33" s="1"/>
  <c r="D7" i="9"/>
  <c r="E38" i="1"/>
  <c r="F18" i="33" s="1"/>
  <c r="E40" i="1"/>
  <c r="F20" i="33" s="1"/>
  <c r="E22" i="4"/>
  <c r="F33" i="33" s="1"/>
  <c r="L18" i="34"/>
  <c r="D34" i="7"/>
  <c r="K22" i="33" s="1"/>
  <c r="D39" i="30"/>
  <c r="K30" i="35" s="1"/>
  <c r="D48" i="25"/>
  <c r="F137" i="45" s="1"/>
  <c r="D29" i="25"/>
  <c r="E17" i="35" s="1"/>
  <c r="D10" i="5"/>
  <c r="E38" i="33" s="1"/>
  <c r="D17" i="26"/>
  <c r="E27" i="35" s="1"/>
  <c r="D13" i="25"/>
  <c r="E12" i="35" s="1"/>
  <c r="D18" i="6"/>
  <c r="K13" i="33" s="1"/>
  <c r="K14" i="33" s="1"/>
  <c r="C17" i="37" s="1"/>
  <c r="D7" i="6"/>
  <c r="D13" i="6" s="1"/>
  <c r="F5" i="6" s="1"/>
  <c r="D26" i="5"/>
  <c r="D8" i="4"/>
  <c r="E26" i="33" s="1"/>
  <c r="D29" i="24"/>
  <c r="K25" i="34" s="1"/>
  <c r="D24" i="24"/>
  <c r="K24" i="34" s="1"/>
  <c r="D20" i="24"/>
  <c r="K23" i="34" s="1"/>
  <c r="D10" i="24"/>
  <c r="F98" i="45"/>
  <c r="D7" i="4"/>
  <c r="F21" i="45" s="1"/>
  <c r="E7" i="34"/>
  <c r="E31" i="33"/>
  <c r="D24" i="23"/>
  <c r="D14" i="26"/>
  <c r="E26" i="35" s="1"/>
  <c r="D29" i="5"/>
  <c r="F179" i="45"/>
  <c r="D14" i="30"/>
  <c r="E38" i="27"/>
  <c r="F39" i="35" s="1"/>
  <c r="E31" i="25"/>
  <c r="F18" i="35" s="1"/>
  <c r="E39" i="1"/>
  <c r="F19" i="33" s="1"/>
  <c r="E22" i="31"/>
  <c r="L37" i="35" s="1"/>
  <c r="E16" i="24"/>
  <c r="L21" i="34" s="1"/>
  <c r="E11" i="25"/>
  <c r="F10" i="35" s="1"/>
  <c r="E31" i="6"/>
  <c r="L15" i="33" s="1"/>
  <c r="L16" i="33" s="1"/>
  <c r="D18" i="37" s="1"/>
  <c r="F15" i="35"/>
  <c r="E10" i="9"/>
  <c r="L38" i="33" s="1"/>
  <c r="E8" i="18"/>
  <c r="F8" i="34" s="1"/>
  <c r="E16" i="25"/>
  <c r="F13" i="35" s="1"/>
  <c r="E10" i="25"/>
  <c r="F9" i="35" s="1"/>
  <c r="E24" i="24"/>
  <c r="L24" i="34" s="1"/>
  <c r="E25" i="27"/>
  <c r="F36" i="35" s="1"/>
  <c r="F30" i="35"/>
  <c r="F27" i="34"/>
  <c r="E39" i="31"/>
  <c r="L43" i="35" s="1"/>
  <c r="E14" i="21"/>
  <c r="F26" i="34" s="1"/>
  <c r="E7" i="18"/>
  <c r="F7" i="34" s="1"/>
  <c r="E33" i="25"/>
  <c r="F19" i="35" s="1"/>
  <c r="E16" i="9"/>
  <c r="L40" i="33" s="1"/>
  <c r="L21" i="33"/>
  <c r="E34" i="7"/>
  <c r="L22" i="33" s="1"/>
  <c r="E16" i="23"/>
  <c r="L13" i="34" s="1"/>
  <c r="E10" i="24"/>
  <c r="L20" i="34" s="1"/>
  <c r="E19" i="24"/>
  <c r="L22" i="34" s="1"/>
  <c r="E43" i="27"/>
  <c r="F41" i="35" s="1"/>
  <c r="E17" i="26"/>
  <c r="F27" i="35" s="1"/>
  <c r="E24" i="26"/>
  <c r="F29" i="35" s="1"/>
  <c r="E9" i="31"/>
  <c r="L33" i="35" s="1"/>
  <c r="E29" i="1"/>
  <c r="F15" i="33" s="1"/>
  <c r="E32" i="5"/>
  <c r="L9" i="33" s="1"/>
  <c r="E31" i="27"/>
  <c r="F37" i="35" s="1"/>
  <c r="E11" i="1"/>
  <c r="F9" i="33" s="1"/>
  <c r="E16" i="27"/>
  <c r="F35" i="35" s="1"/>
  <c r="E14" i="30"/>
  <c r="L21" i="35" s="1"/>
  <c r="E21" i="4"/>
  <c r="E7" i="9"/>
  <c r="L37" i="33" s="1"/>
  <c r="E12" i="9"/>
  <c r="L39" i="33" s="1"/>
  <c r="E9" i="18"/>
  <c r="F9" i="34" s="1"/>
  <c r="E12" i="25"/>
  <c r="F11" i="35" s="1"/>
  <c r="E31" i="26"/>
  <c r="F31" i="35" s="1"/>
  <c r="E43" i="31"/>
  <c r="L45" i="35" s="1"/>
  <c r="E19" i="36"/>
  <c r="L8" i="34" s="1"/>
  <c r="E48" i="25"/>
  <c r="F21" i="35" s="1"/>
  <c r="E26" i="28"/>
  <c r="L11" i="35" s="1"/>
  <c r="E40" i="31"/>
  <c r="L44" i="35" s="1"/>
  <c r="E29" i="24"/>
  <c r="L25" i="34" s="1"/>
  <c r="E7" i="4"/>
  <c r="F25" i="33" s="1"/>
  <c r="E10" i="18"/>
  <c r="F10" i="34" s="1"/>
  <c r="E14" i="31"/>
  <c r="L34" i="35" s="1"/>
  <c r="E8" i="4"/>
  <c r="F26" i="33" s="1"/>
  <c r="E16" i="30"/>
  <c r="L22" i="35" s="1"/>
  <c r="E28" i="8"/>
  <c r="L32" i="33" s="1"/>
  <c r="E43" i="1"/>
  <c r="F23" i="33" s="1"/>
  <c r="E26" i="31"/>
  <c r="L39" i="35" s="1"/>
  <c r="E11" i="4"/>
  <c r="F27" i="33" s="1"/>
  <c r="E21" i="1"/>
  <c r="F13" i="33" s="1"/>
  <c r="E18" i="6"/>
  <c r="L13" i="33" s="1"/>
  <c r="L14" i="33" s="1"/>
  <c r="D17" i="37" s="1"/>
  <c r="L12" i="34"/>
  <c r="E42" i="25"/>
  <c r="F20" i="35" s="1"/>
  <c r="E20" i="26"/>
  <c r="F28" i="35" s="1"/>
  <c r="E32" i="26"/>
  <c r="F32" i="35" s="1"/>
  <c r="L23" i="35"/>
  <c r="E20" i="24"/>
  <c r="L23" i="34" s="1"/>
  <c r="E26" i="25"/>
  <c r="F16" i="35" s="1"/>
  <c r="E29" i="5"/>
  <c r="L8" i="33" s="1"/>
  <c r="E25" i="8"/>
  <c r="L30" i="33" s="1"/>
  <c r="E31" i="28"/>
  <c r="L12" i="35" s="1"/>
  <c r="E7" i="6"/>
  <c r="L11" i="33" s="1"/>
  <c r="L12" i="33" s="1"/>
  <c r="D16" i="37" s="1"/>
  <c r="E8" i="7"/>
  <c r="L18" i="33" s="1"/>
  <c r="E26" i="5"/>
  <c r="L7" i="33" s="1"/>
  <c r="E29" i="25"/>
  <c r="F17" i="35" s="1"/>
  <c r="E29" i="36"/>
  <c r="L9" i="34" s="1"/>
  <c r="E28" i="31"/>
  <c r="L40" i="35" s="1"/>
  <c r="E23" i="31"/>
  <c r="L38" i="35" s="1"/>
  <c r="F34" i="35"/>
  <c r="E40" i="28"/>
  <c r="L14" i="35" s="1"/>
  <c r="E8" i="25"/>
  <c r="F8" i="35" s="1"/>
  <c r="E25" i="1"/>
  <c r="F14" i="33" s="1"/>
  <c r="E18" i="18"/>
  <c r="F13" i="34" s="1"/>
  <c r="E7" i="21"/>
  <c r="F25" i="34" s="1"/>
  <c r="E14" i="26"/>
  <c r="F26" i="35" s="1"/>
  <c r="E7" i="36"/>
  <c r="E32" i="27"/>
  <c r="F38" i="35" s="1"/>
  <c r="E7" i="31"/>
  <c r="E9" i="7"/>
  <c r="L19" i="33" s="1"/>
  <c r="E24" i="23"/>
  <c r="L14" i="34" s="1"/>
  <c r="E13" i="25"/>
  <c r="F12" i="35" s="1"/>
  <c r="E16" i="5"/>
  <c r="F40" i="33" s="1"/>
  <c r="E39" i="7"/>
  <c r="L23" i="33" s="1"/>
  <c r="E40" i="27"/>
  <c r="F40" i="35" s="1"/>
  <c r="F39" i="33"/>
  <c r="E46" i="27"/>
  <c r="F42" i="35" s="1"/>
  <c r="L28" i="33"/>
  <c r="L20" i="33"/>
  <c r="L29" i="33"/>
  <c r="E36" i="28"/>
  <c r="L13" i="35" s="1"/>
  <c r="L42" i="35"/>
  <c r="F81" i="45"/>
  <c r="E33" i="1" l="1"/>
  <c r="F83" i="45"/>
  <c r="D30" i="18"/>
  <c r="F5" i="18" s="1"/>
  <c r="D33" i="1"/>
  <c r="F12" i="33"/>
  <c r="F17" i="33" s="1"/>
  <c r="D10" i="37" s="1"/>
  <c r="F15" i="34"/>
  <c r="K34" i="33"/>
  <c r="B36" i="45"/>
  <c r="D23" i="4"/>
  <c r="F16" i="4" s="1"/>
  <c r="K31" i="35"/>
  <c r="F30" i="34"/>
  <c r="D29" i="37" s="1"/>
  <c r="F99" i="45"/>
  <c r="B96" i="45" s="1"/>
  <c r="E28" i="34"/>
  <c r="F24" i="34"/>
  <c r="F184" i="45"/>
  <c r="D40" i="30"/>
  <c r="F30" i="30" s="1"/>
  <c r="F30" i="45"/>
  <c r="B7" i="45"/>
  <c r="F111" i="45"/>
  <c r="B110" i="45" s="1"/>
  <c r="D31" i="24"/>
  <c r="F5" i="24" s="1"/>
  <c r="E32" i="33"/>
  <c r="F32" i="33"/>
  <c r="F34" i="33" s="1"/>
  <c r="D13" i="37" s="1"/>
  <c r="E23" i="4"/>
  <c r="E32" i="6"/>
  <c r="F138" i="45"/>
  <c r="K28" i="33"/>
  <c r="D32" i="8"/>
  <c r="F5" i="8" s="1"/>
  <c r="E39" i="35"/>
  <c r="E25" i="33"/>
  <c r="D13" i="4"/>
  <c r="F5" i="4" s="1"/>
  <c r="F30" i="33"/>
  <c r="D12" i="37" s="1"/>
  <c r="K8" i="35"/>
  <c r="D44" i="28"/>
  <c r="F5" i="28" s="1"/>
  <c r="F70" i="45"/>
  <c r="F133" i="45"/>
  <c r="F71" i="45"/>
  <c r="E18" i="33"/>
  <c r="D44" i="1"/>
  <c r="F36" i="1" s="1"/>
  <c r="E12" i="33"/>
  <c r="F18" i="1"/>
  <c r="E26" i="6"/>
  <c r="F191" i="45"/>
  <c r="E37" i="36"/>
  <c r="D15" i="1"/>
  <c r="F5" i="1" s="1"/>
  <c r="F87" i="45"/>
  <c r="K8" i="33"/>
  <c r="D39" i="5"/>
  <c r="F24" i="5" s="1"/>
  <c r="D21" i="5"/>
  <c r="F5" i="5" s="1"/>
  <c r="F19" i="45"/>
  <c r="F162" i="45"/>
  <c r="E25" i="35"/>
  <c r="H11" i="37" s="1"/>
  <c r="F33" i="45"/>
  <c r="F32" i="45"/>
  <c r="E37" i="33"/>
  <c r="L7" i="34"/>
  <c r="L11" i="34" s="1"/>
  <c r="D30" i="37" s="1"/>
  <c r="F33" i="35"/>
  <c r="I12" i="37" s="1"/>
  <c r="K19" i="33"/>
  <c r="F25" i="35"/>
  <c r="I11" i="37" s="1"/>
  <c r="D9" i="26"/>
  <c r="F5" i="26" s="1"/>
  <c r="F72" i="45"/>
  <c r="E35" i="26"/>
  <c r="F11" i="45"/>
  <c r="K20" i="35"/>
  <c r="F139" i="45"/>
  <c r="K33" i="33"/>
  <c r="E13" i="6"/>
  <c r="B21" i="45"/>
  <c r="E16" i="31"/>
  <c r="L32" i="35"/>
  <c r="L35" i="35" s="1"/>
  <c r="I17" i="37" s="1"/>
  <c r="E44" i="31"/>
  <c r="L46" i="35"/>
  <c r="I19" i="37" s="1"/>
  <c r="L41" i="35"/>
  <c r="I18" i="37" s="1"/>
  <c r="F43" i="35"/>
  <c r="I13" i="37" s="1"/>
  <c r="F136" i="45"/>
  <c r="F101" i="45"/>
  <c r="B100" i="45" s="1"/>
  <c r="F108" i="45"/>
  <c r="K16" i="34"/>
  <c r="F134" i="45"/>
  <c r="K34" i="35"/>
  <c r="K36" i="35"/>
  <c r="E37" i="35"/>
  <c r="F131" i="45"/>
  <c r="F127" i="45"/>
  <c r="F69" i="45"/>
  <c r="E21" i="33"/>
  <c r="E19" i="33"/>
  <c r="F135" i="45"/>
  <c r="E26" i="34"/>
  <c r="K39" i="35"/>
  <c r="F185" i="45"/>
  <c r="F168" i="45"/>
  <c r="F158" i="45"/>
  <c r="F155" i="45"/>
  <c r="F145" i="45"/>
  <c r="F104" i="45"/>
  <c r="F106" i="45"/>
  <c r="K14" i="34"/>
  <c r="E10" i="34"/>
  <c r="E8" i="34"/>
  <c r="E39" i="5"/>
  <c r="F68" i="45"/>
  <c r="K18" i="33"/>
  <c r="E33" i="33"/>
  <c r="F28" i="45"/>
  <c r="B27" i="45" s="1"/>
  <c r="F10" i="45"/>
  <c r="F193" i="45"/>
  <c r="E14" i="33"/>
  <c r="F171" i="45"/>
  <c r="F105" i="45"/>
  <c r="E17" i="34"/>
  <c r="E13" i="34"/>
  <c r="E11" i="34"/>
  <c r="E9" i="34"/>
  <c r="F18" i="45"/>
  <c r="F22" i="35"/>
  <c r="I10" i="37" s="1"/>
  <c r="F146" i="45"/>
  <c r="K30" i="33"/>
  <c r="L19" i="35"/>
  <c r="I14" i="37" s="1"/>
  <c r="K9" i="35"/>
  <c r="K13" i="35"/>
  <c r="F165" i="45"/>
  <c r="K17" i="35"/>
  <c r="E27" i="34"/>
  <c r="F13" i="45"/>
  <c r="E52" i="20"/>
  <c r="D44" i="31"/>
  <c r="F35" i="31" s="1"/>
  <c r="K22" i="34"/>
  <c r="D78" i="28"/>
  <c r="F50" i="28" s="1"/>
  <c r="K16" i="35"/>
  <c r="K15" i="35"/>
  <c r="F115" i="45"/>
  <c r="B113" i="45" s="1"/>
  <c r="D31" i="23"/>
  <c r="F5" i="23" s="1"/>
  <c r="E25" i="34"/>
  <c r="E18" i="34"/>
  <c r="K23" i="33"/>
  <c r="F54" i="45"/>
  <c r="D44" i="7"/>
  <c r="F5" i="7" s="1"/>
  <c r="F178" i="45"/>
  <c r="E38" i="21"/>
  <c r="D38" i="21"/>
  <c r="F5" i="21" s="1"/>
  <c r="E44" i="7"/>
  <c r="L24" i="33"/>
  <c r="L26" i="33" s="1"/>
  <c r="D19" i="37" s="1"/>
  <c r="B60" i="45"/>
  <c r="C198" i="45"/>
  <c r="F196" i="45"/>
  <c r="D16" i="31"/>
  <c r="F5" i="31" s="1"/>
  <c r="K23" i="35"/>
  <c r="K18" i="35"/>
  <c r="F172" i="45"/>
  <c r="K12" i="35"/>
  <c r="K10" i="35"/>
  <c r="F156" i="45"/>
  <c r="F160" i="45"/>
  <c r="D35" i="26"/>
  <c r="F12" i="26" s="1"/>
  <c r="D55" i="25"/>
  <c r="F21" i="25" s="1"/>
  <c r="E21" i="35"/>
  <c r="E22" i="35" s="1"/>
  <c r="H10" i="37" s="1"/>
  <c r="F124" i="45"/>
  <c r="E9" i="35"/>
  <c r="E13" i="35"/>
  <c r="D18" i="25"/>
  <c r="F5" i="25" s="1"/>
  <c r="D37" i="36"/>
  <c r="F5" i="36" s="1"/>
  <c r="K7" i="34"/>
  <c r="K9" i="34"/>
  <c r="F89" i="45"/>
  <c r="B89" i="45" s="1"/>
  <c r="K20" i="33"/>
  <c r="E36" i="33"/>
  <c r="E20" i="33"/>
  <c r="F24" i="33"/>
  <c r="D11" i="37" s="1"/>
  <c r="L42" i="33"/>
  <c r="D21" i="37" s="1"/>
  <c r="L10" i="33"/>
  <c r="D15" i="37" s="1"/>
  <c r="L36" i="33"/>
  <c r="D20" i="37" s="1"/>
  <c r="F42" i="33"/>
  <c r="D14" i="37" s="1"/>
  <c r="B24" i="45"/>
  <c r="K20" i="34"/>
  <c r="K7" i="33"/>
  <c r="F56" i="45"/>
  <c r="E31" i="24"/>
  <c r="D32" i="6"/>
  <c r="F29" i="6" s="1"/>
  <c r="K11" i="33"/>
  <c r="K12" i="33" s="1"/>
  <c r="C16" i="37" s="1"/>
  <c r="K17" i="33"/>
  <c r="E30" i="18"/>
  <c r="L26" i="34"/>
  <c r="D32" i="37" s="1"/>
  <c r="K45" i="35"/>
  <c r="F197" i="45"/>
  <c r="F190" i="45"/>
  <c r="K37" i="35"/>
  <c r="E34" i="35"/>
  <c r="D47" i="27"/>
  <c r="F5" i="27" s="1"/>
  <c r="L20" i="35"/>
  <c r="L24" i="35" s="1"/>
  <c r="I15" i="37" s="1"/>
  <c r="E27" i="30"/>
  <c r="K7" i="35"/>
  <c r="F164" i="45"/>
  <c r="E32" i="31"/>
  <c r="E44" i="28"/>
  <c r="D52" i="20"/>
  <c r="F5" i="20" s="1"/>
  <c r="F148" i="45"/>
  <c r="F11" i="33"/>
  <c r="E15" i="1"/>
  <c r="F177" i="45"/>
  <c r="K21" i="35"/>
  <c r="K43" i="35"/>
  <c r="F195" i="45"/>
  <c r="E32" i="35"/>
  <c r="E33" i="35" s="1"/>
  <c r="H12" i="37" s="1"/>
  <c r="F149" i="45"/>
  <c r="B40" i="45"/>
  <c r="B77" i="45"/>
  <c r="F14" i="35"/>
  <c r="E18" i="25"/>
  <c r="D26" i="6"/>
  <c r="F16" i="6" s="1"/>
  <c r="D32" i="31"/>
  <c r="F19" i="31" s="1"/>
  <c r="E47" i="27"/>
  <c r="E13" i="4"/>
  <c r="F63" i="45"/>
  <c r="B62" i="45" s="1"/>
  <c r="F128" i="45"/>
  <c r="E55" i="25"/>
  <c r="K37" i="33"/>
  <c r="K42" i="33" s="1"/>
  <c r="C21" i="37" s="1"/>
  <c r="D22" i="9"/>
  <c r="F5" i="9" s="1"/>
  <c r="B43" i="45"/>
  <c r="F161" i="45"/>
  <c r="E41" i="35"/>
  <c r="F125" i="45"/>
  <c r="D27" i="30"/>
  <c r="F5" i="30" s="1"/>
  <c r="L15" i="34"/>
  <c r="L17" i="34" s="1"/>
  <c r="D31" i="37" s="1"/>
  <c r="E31" i="23"/>
  <c r="F76" i="45"/>
  <c r="K35" i="33"/>
  <c r="E21" i="5"/>
  <c r="E78" i="28"/>
  <c r="K27" i="33"/>
  <c r="E32" i="8"/>
  <c r="K33" i="35"/>
  <c r="E44" i="1"/>
  <c r="E9" i="26"/>
  <c r="E22" i="9"/>
  <c r="F14" i="45"/>
  <c r="B14" i="45" s="1"/>
  <c r="E15" i="34" l="1"/>
  <c r="E42" i="33"/>
  <c r="E34" i="33"/>
  <c r="C13" i="37" s="1"/>
  <c r="E17" i="33"/>
  <c r="C10" i="37" s="1"/>
  <c r="K35" i="34"/>
  <c r="E30" i="34"/>
  <c r="C29" i="37" s="1"/>
  <c r="B164" i="45"/>
  <c r="L31" i="35"/>
  <c r="K50" i="35" s="1"/>
  <c r="E24" i="34"/>
  <c r="C28" i="37" s="1"/>
  <c r="K17" i="34"/>
  <c r="C31" i="37" s="1"/>
  <c r="H16" i="37"/>
  <c r="B142" i="45"/>
  <c r="B81" i="45"/>
  <c r="D28" i="37"/>
  <c r="F198" i="45"/>
  <c r="B10" i="45"/>
  <c r="K11" i="34"/>
  <c r="C30" i="37" s="1"/>
  <c r="K26" i="34"/>
  <c r="C32" i="37" s="1"/>
  <c r="K26" i="33"/>
  <c r="C19" i="37" s="1"/>
  <c r="B138" i="45"/>
  <c r="E30" i="33"/>
  <c r="C12" i="37" s="1"/>
  <c r="B30" i="45"/>
  <c r="K10" i="33"/>
  <c r="C15" i="37" s="1"/>
  <c r="B18" i="45"/>
  <c r="E24" i="33"/>
  <c r="C11" i="37" s="1"/>
  <c r="B131" i="45"/>
  <c r="K35" i="35"/>
  <c r="H17" i="37" s="1"/>
  <c r="K41" i="35"/>
  <c r="H18" i="37" s="1"/>
  <c r="B127" i="45"/>
  <c r="B104" i="45"/>
  <c r="B64" i="45"/>
  <c r="C9" i="37"/>
  <c r="E14" i="35"/>
  <c r="H9" i="37" s="1"/>
  <c r="K46" i="35"/>
  <c r="H19" i="37" s="1"/>
  <c r="K24" i="35"/>
  <c r="H15" i="37" s="1"/>
  <c r="B121" i="45"/>
  <c r="B194" i="45"/>
  <c r="K19" i="35"/>
  <c r="H14" i="37" s="1"/>
  <c r="C14" i="37"/>
  <c r="K36" i="33"/>
  <c r="C20" i="37" s="1"/>
  <c r="D27" i="37"/>
  <c r="D9" i="37"/>
  <c r="D22" i="37" s="1"/>
  <c r="K46" i="33"/>
  <c r="I9" i="37"/>
  <c r="B151" i="45"/>
  <c r="E43" i="35"/>
  <c r="H13" i="37" s="1"/>
  <c r="K33" i="34" l="1"/>
  <c r="I16" i="37"/>
  <c r="I20" i="37" s="1"/>
  <c r="D33" i="37"/>
  <c r="C27" i="37"/>
  <c r="C33" i="37" s="1"/>
  <c r="K48" i="35"/>
  <c r="K44" i="33"/>
  <c r="H20" i="37"/>
  <c r="B198" i="45"/>
  <c r="C22" i="37"/>
  <c r="H32" i="37" l="1"/>
  <c r="J3" i="32" s="1"/>
  <c r="H30" i="37"/>
</calcChain>
</file>

<file path=xl/sharedStrings.xml><?xml version="1.0" encoding="utf-8"?>
<sst xmlns="http://schemas.openxmlformats.org/spreadsheetml/2006/main" count="2484" uniqueCount="1151">
  <si>
    <t>磐田南部　清水</t>
    <rPh sb="0" eb="2">
      <t>イワタ</t>
    </rPh>
    <rPh sb="2" eb="4">
      <t>ナンブ</t>
    </rPh>
    <rPh sb="5" eb="7">
      <t>シミズ</t>
    </rPh>
    <phoneticPr fontId="2"/>
  </si>
  <si>
    <t>浜松読売中央</t>
    <rPh sb="0" eb="2">
      <t>ハママツ</t>
    </rPh>
    <rPh sb="2" eb="4">
      <t>ヨミウリ</t>
    </rPh>
    <rPh sb="4" eb="6">
      <t>チュウオウ</t>
    </rPh>
    <phoneticPr fontId="2"/>
  </si>
  <si>
    <t>浜松読売第一</t>
    <rPh sb="0" eb="2">
      <t>ハママツ</t>
    </rPh>
    <rPh sb="2" eb="4">
      <t>ヨミウリ</t>
    </rPh>
    <rPh sb="4" eb="6">
      <t>ダイイチ</t>
    </rPh>
    <phoneticPr fontId="2"/>
  </si>
  <si>
    <t>浜松読売西部</t>
    <rPh sb="0" eb="2">
      <t>ハママツ</t>
    </rPh>
    <rPh sb="2" eb="4">
      <t>ヨミウリ</t>
    </rPh>
    <rPh sb="4" eb="6">
      <t>セイブ</t>
    </rPh>
    <phoneticPr fontId="2"/>
  </si>
  <si>
    <t>浜松読売北部</t>
    <rPh sb="0" eb="2">
      <t>ハママツ</t>
    </rPh>
    <rPh sb="2" eb="4">
      <t>ヨミウリ</t>
    </rPh>
    <rPh sb="4" eb="6">
      <t>ホクブ</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</si>
  <si>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</si>
  <si>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</si>
  <si>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</si>
  <si>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</si>
  <si>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</si>
  <si>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</si>
  <si>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</si>
  <si>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</si>
  <si>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</si>
  <si>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</si>
  <si>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</si>
  <si>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</si>
  <si>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</si>
  <si>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</si>
  <si>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</si>
  <si>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</si>
  <si>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</si>
  <si>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</si>
  <si>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</si>
  <si>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</si>
  <si>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</si>
  <si>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静岡県市町別折込部数表</t>
  </si>
  <si>
    <t>伊豆市･伊豆の国市  小計</t>
    <rPh sb="0" eb="2">
      <t>イズ</t>
    </rPh>
    <rPh sb="2" eb="3">
      <t>シ</t>
    </rPh>
    <rPh sb="4" eb="6">
      <t>イズ</t>
    </rPh>
    <rPh sb="7" eb="8">
      <t>クニ</t>
    </rPh>
    <rPh sb="8" eb="9">
      <t>シ</t>
    </rPh>
    <rPh sb="11" eb="13">
      <t>ショウケイ</t>
    </rPh>
    <phoneticPr fontId="2"/>
  </si>
  <si>
    <t>雄踏･舞阪地区 小計</t>
    <rPh sb="0" eb="2">
      <t>ユウトウ</t>
    </rPh>
    <rPh sb="3" eb="5">
      <t>マイサカ</t>
    </rPh>
    <rPh sb="5" eb="7">
      <t>チク</t>
    </rPh>
    <rPh sb="8" eb="10">
      <t>ショウケイ</t>
    </rPh>
    <phoneticPr fontId="2"/>
  </si>
  <si>
    <t>引佐</t>
    <phoneticPr fontId="2"/>
  </si>
  <si>
    <t>市区コード</t>
    <rPh sb="0" eb="1">
      <t>シ</t>
    </rPh>
    <rPh sb="1" eb="2">
      <t>ク</t>
    </rPh>
    <phoneticPr fontId="2"/>
  </si>
  <si>
    <t>磐田市  小計</t>
    <rPh sb="0" eb="3">
      <t>イワタシ</t>
    </rPh>
    <rPh sb="5" eb="7">
      <t>ショウケイ</t>
    </rPh>
    <phoneticPr fontId="2"/>
  </si>
  <si>
    <t>見付</t>
    <rPh sb="0" eb="2">
      <t>ミツケ</t>
    </rPh>
    <phoneticPr fontId="2"/>
  </si>
  <si>
    <t>中泉</t>
    <rPh sb="0" eb="2">
      <t>ナカイズミ</t>
    </rPh>
    <phoneticPr fontId="2"/>
  </si>
  <si>
    <t>大久保</t>
    <rPh sb="0" eb="3">
      <t>オオクボ</t>
    </rPh>
    <phoneticPr fontId="2"/>
  </si>
  <si>
    <t>豊島</t>
    <rPh sb="0" eb="2">
      <t>トヨシマ</t>
    </rPh>
    <phoneticPr fontId="2"/>
  </si>
  <si>
    <t>今之浦</t>
    <rPh sb="0" eb="1">
      <t>イマ</t>
    </rPh>
    <rPh sb="1" eb="2">
      <t>ノ</t>
    </rPh>
    <rPh sb="2" eb="3">
      <t>ウラ</t>
    </rPh>
    <phoneticPr fontId="2"/>
  </si>
  <si>
    <t>笠井･浜北地区 小計</t>
    <rPh sb="0" eb="2">
      <t>カサイ</t>
    </rPh>
    <rPh sb="3" eb="5">
      <t>ハマキタ</t>
    </rPh>
    <rPh sb="5" eb="7">
      <t>チク</t>
    </rPh>
    <rPh sb="8" eb="10">
      <t>ショウケイ</t>
    </rPh>
    <phoneticPr fontId="2"/>
  </si>
  <si>
    <t>天竜地区 小計</t>
    <rPh sb="0" eb="2">
      <t>テンリュウ</t>
    </rPh>
    <rPh sb="2" eb="4">
      <t>チク</t>
    </rPh>
    <rPh sb="5" eb="7">
      <t>ショウケイ</t>
    </rPh>
    <phoneticPr fontId="2"/>
  </si>
  <si>
    <t>引佐地区   小計</t>
    <rPh sb="0" eb="2">
      <t>イナサ</t>
    </rPh>
    <rPh sb="2" eb="4">
      <t>チク</t>
    </rPh>
    <rPh sb="7" eb="9">
      <t>ショウケイ</t>
    </rPh>
    <phoneticPr fontId="2"/>
  </si>
  <si>
    <t>周智郡森町   小計</t>
    <rPh sb="0" eb="2">
      <t>シュウチ</t>
    </rPh>
    <rPh sb="2" eb="3">
      <t>グン</t>
    </rPh>
    <rPh sb="3" eb="5">
      <t>モリマチ</t>
    </rPh>
    <rPh sb="8" eb="10">
      <t>ショウケイ</t>
    </rPh>
    <phoneticPr fontId="2"/>
  </si>
  <si>
    <t>袋井市</t>
    <rPh sb="0" eb="2">
      <t>フクロイ</t>
    </rPh>
    <rPh sb="2" eb="3">
      <t>シ</t>
    </rPh>
    <phoneticPr fontId="2"/>
  </si>
  <si>
    <t>朝毎中</t>
    <rPh sb="0" eb="1">
      <t>アサ</t>
    </rPh>
    <rPh sb="1" eb="2">
      <t>マイ</t>
    </rPh>
    <rPh sb="2" eb="3">
      <t>チュウ</t>
    </rPh>
    <phoneticPr fontId="2"/>
  </si>
  <si>
    <t>網代・和田木</t>
    <rPh sb="0" eb="2">
      <t>アジロ</t>
    </rPh>
    <phoneticPr fontId="2"/>
  </si>
  <si>
    <t>袋井市   小計</t>
    <rPh sb="0" eb="3">
      <t>フクロイシ</t>
    </rPh>
    <rPh sb="6" eb="8">
      <t>ショウケイ</t>
    </rPh>
    <phoneticPr fontId="2"/>
  </si>
  <si>
    <t>サイズ</t>
    <phoneticPr fontId="2"/>
  </si>
  <si>
    <t>ﾁﾗｼﾀｲﾄﾙ</t>
    <phoneticPr fontId="2"/>
  </si>
  <si>
    <t>TEL</t>
    <phoneticPr fontId="2"/>
  </si>
  <si>
    <t>〒</t>
    <phoneticPr fontId="2"/>
  </si>
  <si>
    <t>FAX</t>
    <phoneticPr fontId="2"/>
  </si>
  <si>
    <t>TEL 054-283-1977　</t>
    <phoneticPr fontId="2"/>
  </si>
  <si>
    <t>FAX　054-284-0178</t>
    <phoneticPr fontId="2"/>
  </si>
  <si>
    <t>（折込地区・部数など、できるだけ具体的にお願いします）</t>
    <phoneticPr fontId="2"/>
  </si>
  <si>
    <t>　 明記されていないものはお取扱が出来ません</t>
    <phoneticPr fontId="2"/>
  </si>
  <si>
    <t>カ）シズオカオリコミ</t>
    <phoneticPr fontId="2"/>
  </si>
  <si>
    <t>※お手数ですが、こちらの依頼書はコピーしてお使い下さいますようお願い致します</t>
    <phoneticPr fontId="2"/>
  </si>
  <si>
    <t>（４）</t>
    <phoneticPr fontId="2"/>
  </si>
  <si>
    <t>（１）</t>
    <phoneticPr fontId="2"/>
  </si>
  <si>
    <t>富士市</t>
    <rPh sb="0" eb="2">
      <t>フジ</t>
    </rPh>
    <rPh sb="2" eb="3">
      <t>シ</t>
    </rPh>
    <phoneticPr fontId="2"/>
  </si>
  <si>
    <t>静岡市清水区</t>
    <rPh sb="0" eb="2">
      <t>シズオカ</t>
    </rPh>
    <rPh sb="2" eb="3">
      <t>シ</t>
    </rPh>
    <rPh sb="3" eb="5">
      <t>シミズ</t>
    </rPh>
    <rPh sb="5" eb="6">
      <t>ク</t>
    </rPh>
    <phoneticPr fontId="2"/>
  </si>
  <si>
    <t>浜松市雄踏･舞阪地区</t>
    <rPh sb="0" eb="3">
      <t>ハママツシ</t>
    </rPh>
    <rPh sb="3" eb="5">
      <t>ユウトウ</t>
    </rPh>
    <rPh sb="6" eb="8">
      <t>マイサカ</t>
    </rPh>
    <rPh sb="8" eb="10">
      <t>チク</t>
    </rPh>
    <phoneticPr fontId="2"/>
  </si>
  <si>
    <t>榛原郡吉田町</t>
    <rPh sb="0" eb="2">
      <t>ハイバラ</t>
    </rPh>
    <rPh sb="2" eb="3">
      <t>グン</t>
    </rPh>
    <rPh sb="3" eb="5">
      <t>ヨシダ</t>
    </rPh>
    <rPh sb="5" eb="6">
      <t>チョウ</t>
    </rPh>
    <phoneticPr fontId="2"/>
  </si>
  <si>
    <t>牧之原市</t>
    <rPh sb="0" eb="2">
      <t>マキノ</t>
    </rPh>
    <rPh sb="2" eb="4">
      <t>ハラシ</t>
    </rPh>
    <phoneticPr fontId="2"/>
  </si>
  <si>
    <t>御前崎市</t>
    <rPh sb="0" eb="3">
      <t>オマエザキ</t>
    </rPh>
    <rPh sb="3" eb="4">
      <t>シ</t>
    </rPh>
    <phoneticPr fontId="2"/>
  </si>
  <si>
    <t>菊川市</t>
    <rPh sb="0" eb="2">
      <t>キクガワ</t>
    </rPh>
    <rPh sb="2" eb="3">
      <t>シ</t>
    </rPh>
    <phoneticPr fontId="2"/>
  </si>
  <si>
    <t>駿東郡清水町</t>
    <rPh sb="0" eb="2">
      <t>スントウ</t>
    </rPh>
    <rPh sb="2" eb="3">
      <t>グン</t>
    </rPh>
    <rPh sb="3" eb="6">
      <t>シミズチョウ</t>
    </rPh>
    <phoneticPr fontId="2"/>
  </si>
  <si>
    <t>榛原郡川根本町</t>
    <rPh sb="0" eb="2">
      <t>ハイバラ</t>
    </rPh>
    <rPh sb="2" eb="3">
      <t>グン</t>
    </rPh>
    <rPh sb="3" eb="5">
      <t>カワネ</t>
    </rPh>
    <rPh sb="5" eb="6">
      <t>ホン</t>
    </rPh>
    <rPh sb="6" eb="7">
      <t>マチ</t>
    </rPh>
    <phoneticPr fontId="2"/>
  </si>
  <si>
    <t>新津</t>
    <rPh sb="0" eb="1">
      <t>シン</t>
    </rPh>
    <rPh sb="1" eb="2">
      <t>ツ</t>
    </rPh>
    <phoneticPr fontId="2"/>
  </si>
  <si>
    <t>東名以北</t>
    <rPh sb="0" eb="2">
      <t>トウメイ</t>
    </rPh>
    <rPh sb="2" eb="4">
      <t>イホク</t>
    </rPh>
    <phoneticPr fontId="2"/>
  </si>
  <si>
    <t>大人見</t>
    <rPh sb="0" eb="1">
      <t>オオ</t>
    </rPh>
    <rPh sb="1" eb="3">
      <t>ヒトミ</t>
    </rPh>
    <phoneticPr fontId="2"/>
  </si>
  <si>
    <t>広告主</t>
    <rPh sb="0" eb="3">
      <t>コウコクヌシ</t>
    </rPh>
    <phoneticPr fontId="2"/>
  </si>
  <si>
    <t>折込日</t>
    <rPh sb="0" eb="2">
      <t>オリコミ</t>
    </rPh>
    <rPh sb="2" eb="3">
      <t>ヒ</t>
    </rPh>
    <phoneticPr fontId="2"/>
  </si>
  <si>
    <t>搬入日</t>
    <rPh sb="0" eb="2">
      <t>ハンニュウ</t>
    </rPh>
    <rPh sb="2" eb="3">
      <t>ビ</t>
    </rPh>
    <phoneticPr fontId="2"/>
  </si>
  <si>
    <t>伊豆の国市</t>
    <rPh sb="0" eb="2">
      <t>イズ</t>
    </rPh>
    <rPh sb="3" eb="4">
      <t>クニ</t>
    </rPh>
    <rPh sb="4" eb="5">
      <t>シ</t>
    </rPh>
    <phoneticPr fontId="2"/>
  </si>
  <si>
    <t>駿東郡小山町</t>
    <rPh sb="0" eb="3">
      <t>スントウグン</t>
    </rPh>
    <rPh sb="3" eb="5">
      <t>オヤマ</t>
    </rPh>
    <rPh sb="5" eb="6">
      <t>チョウ</t>
    </rPh>
    <phoneticPr fontId="2"/>
  </si>
  <si>
    <t>駿東郡長泉町</t>
    <rPh sb="0" eb="3">
      <t>スントウグン</t>
    </rPh>
    <rPh sb="3" eb="5">
      <t>ナガイズミ</t>
    </rPh>
    <rPh sb="5" eb="6">
      <t>チョウ</t>
    </rPh>
    <phoneticPr fontId="2"/>
  </si>
  <si>
    <t>駅北中心</t>
    <rPh sb="0" eb="1">
      <t>エキ</t>
    </rPh>
    <rPh sb="1" eb="2">
      <t>キタ</t>
    </rPh>
    <rPh sb="2" eb="4">
      <t>チュウシン</t>
    </rPh>
    <phoneticPr fontId="2"/>
  </si>
  <si>
    <t>大岡</t>
    <rPh sb="0" eb="2">
      <t>オオオカ</t>
    </rPh>
    <phoneticPr fontId="2"/>
  </si>
  <si>
    <t>香貫</t>
    <rPh sb="0" eb="2">
      <t>カヌキ</t>
    </rPh>
    <phoneticPr fontId="2"/>
  </si>
  <si>
    <t>毎読中</t>
    <rPh sb="0" eb="1">
      <t>マイ</t>
    </rPh>
    <rPh sb="1" eb="2">
      <t>ヨ</t>
    </rPh>
    <rPh sb="2" eb="3">
      <t>ナカ</t>
    </rPh>
    <phoneticPr fontId="2"/>
  </si>
  <si>
    <t>浜松市村櫛</t>
    <rPh sb="0" eb="3">
      <t>ハママツシ</t>
    </rPh>
    <rPh sb="3" eb="4">
      <t>ムラ</t>
    </rPh>
    <rPh sb="4" eb="5">
      <t>クシ</t>
    </rPh>
    <phoneticPr fontId="2"/>
  </si>
  <si>
    <t>湖西市</t>
    <rPh sb="0" eb="2">
      <t>コサイ</t>
    </rPh>
    <rPh sb="2" eb="3">
      <t>シ</t>
    </rPh>
    <phoneticPr fontId="2"/>
  </si>
  <si>
    <t>（2）</t>
    <phoneticPr fontId="2"/>
  </si>
  <si>
    <t>賀茂郡東伊豆町</t>
    <rPh sb="0" eb="2">
      <t>カモ</t>
    </rPh>
    <rPh sb="2" eb="3">
      <t>グン</t>
    </rPh>
    <rPh sb="3" eb="4">
      <t>ヒガシ</t>
    </rPh>
    <rPh sb="4" eb="6">
      <t>イズ</t>
    </rPh>
    <rPh sb="6" eb="7">
      <t>マチ</t>
    </rPh>
    <phoneticPr fontId="2"/>
  </si>
  <si>
    <t>賀茂郡松崎町</t>
    <rPh sb="0" eb="2">
      <t>カモ</t>
    </rPh>
    <rPh sb="2" eb="3">
      <t>グン</t>
    </rPh>
    <rPh sb="3" eb="6">
      <t>マツザキチョウ</t>
    </rPh>
    <phoneticPr fontId="2"/>
  </si>
  <si>
    <t>賀茂郡河津町</t>
    <rPh sb="0" eb="2">
      <t>カモ</t>
    </rPh>
    <rPh sb="2" eb="3">
      <t>グン</t>
    </rPh>
    <rPh sb="3" eb="6">
      <t>カワヅチョウ</t>
    </rPh>
    <phoneticPr fontId="2"/>
  </si>
  <si>
    <t>賀茂郡南伊豆町</t>
    <rPh sb="0" eb="2">
      <t>カモ</t>
    </rPh>
    <rPh sb="2" eb="3">
      <t>グン</t>
    </rPh>
    <rPh sb="3" eb="7">
      <t>ミナミイズチョウ</t>
    </rPh>
    <phoneticPr fontId="2"/>
  </si>
  <si>
    <t>伊豆市</t>
    <rPh sb="0" eb="2">
      <t>イズ</t>
    </rPh>
    <rPh sb="2" eb="3">
      <t>シ</t>
    </rPh>
    <phoneticPr fontId="2"/>
  </si>
  <si>
    <t>湖西市 小計</t>
    <rPh sb="0" eb="3">
      <t>コサイシ</t>
    </rPh>
    <rPh sb="4" eb="6">
      <t>ショウケイ</t>
    </rPh>
    <phoneticPr fontId="2"/>
  </si>
  <si>
    <t>小泉(富士根)</t>
    <rPh sb="0" eb="2">
      <t>コイズミ</t>
    </rPh>
    <rPh sb="3" eb="5">
      <t>フジ</t>
    </rPh>
    <rPh sb="5" eb="6">
      <t>ネ</t>
    </rPh>
    <phoneticPr fontId="2"/>
  </si>
  <si>
    <t>富士宮市  小計</t>
    <rPh sb="0" eb="4">
      <t>フジノミヤシ</t>
    </rPh>
    <rPh sb="6" eb="8">
      <t>ショウケイ</t>
    </rPh>
    <phoneticPr fontId="2"/>
  </si>
  <si>
    <t>篠原町</t>
    <rPh sb="0" eb="2">
      <t>シノハラ</t>
    </rPh>
    <rPh sb="2" eb="3">
      <t>マチ</t>
    </rPh>
    <phoneticPr fontId="2"/>
  </si>
  <si>
    <t>可美</t>
    <rPh sb="0" eb="1">
      <t>カ</t>
    </rPh>
    <rPh sb="1" eb="2">
      <t>ミ</t>
    </rPh>
    <phoneticPr fontId="2"/>
  </si>
  <si>
    <t>（21）</t>
    <phoneticPr fontId="2"/>
  </si>
  <si>
    <t>折込日</t>
    <rPh sb="0" eb="2">
      <t>オリコミ</t>
    </rPh>
    <rPh sb="2" eb="3">
      <t>ビ</t>
    </rPh>
    <phoneticPr fontId="2"/>
  </si>
  <si>
    <t>年</t>
    <rPh sb="0" eb="1">
      <t>ネン</t>
    </rPh>
    <phoneticPr fontId="2"/>
  </si>
  <si>
    <t>月</t>
    <rPh sb="0" eb="1">
      <t>ガツ</t>
    </rPh>
    <phoneticPr fontId="2"/>
  </si>
  <si>
    <t>日</t>
    <rPh sb="0" eb="1">
      <t>ニチ</t>
    </rPh>
    <phoneticPr fontId="2"/>
  </si>
  <si>
    <t>曜日</t>
    <rPh sb="0" eb="2">
      <t>ヨウビ</t>
    </rPh>
    <phoneticPr fontId="2"/>
  </si>
  <si>
    <t>ｻｲｽﾞ</t>
    <phoneticPr fontId="2"/>
  </si>
  <si>
    <t>熱海市</t>
    <rPh sb="0" eb="3">
      <t>アタミシ</t>
    </rPh>
    <phoneticPr fontId="2"/>
  </si>
  <si>
    <t>地区</t>
    <rPh sb="0" eb="2">
      <t>チク</t>
    </rPh>
    <phoneticPr fontId="2"/>
  </si>
  <si>
    <t>販売店</t>
    <rPh sb="0" eb="3">
      <t>ハンバイテン</t>
    </rPh>
    <phoneticPr fontId="2"/>
  </si>
  <si>
    <t>銘柄</t>
    <rPh sb="0" eb="2">
      <t>メイガラ</t>
    </rPh>
    <phoneticPr fontId="2"/>
  </si>
  <si>
    <t>扱部数</t>
    <rPh sb="0" eb="1">
      <t>アツカイ</t>
    </rPh>
    <rPh sb="1" eb="3">
      <t>ブスウ</t>
    </rPh>
    <phoneticPr fontId="2"/>
  </si>
  <si>
    <t>折込部数</t>
    <rPh sb="0" eb="2">
      <t>オリコミ</t>
    </rPh>
    <rPh sb="2" eb="4">
      <t>ブスウ</t>
    </rPh>
    <phoneticPr fontId="2"/>
  </si>
  <si>
    <t>南部</t>
    <rPh sb="0" eb="2">
      <t>ナンブ</t>
    </rPh>
    <phoneticPr fontId="2"/>
  </si>
  <si>
    <t>地区部数</t>
    <rPh sb="0" eb="2">
      <t>チク</t>
    </rPh>
    <rPh sb="2" eb="4">
      <t>ブスウ</t>
    </rPh>
    <phoneticPr fontId="2"/>
  </si>
  <si>
    <t>地区折込部数</t>
    <rPh sb="0" eb="2">
      <t>チク</t>
    </rPh>
    <rPh sb="2" eb="4">
      <t>オリコミ</t>
    </rPh>
    <rPh sb="4" eb="6">
      <t>ブスウ</t>
    </rPh>
    <phoneticPr fontId="2"/>
  </si>
  <si>
    <t>指示</t>
    <rPh sb="0" eb="2">
      <t>シジ</t>
    </rPh>
    <phoneticPr fontId="2"/>
  </si>
  <si>
    <t>（２）</t>
    <phoneticPr fontId="2"/>
  </si>
  <si>
    <t>伊東市</t>
    <rPh sb="0" eb="2">
      <t>イトウ</t>
    </rPh>
    <rPh sb="2" eb="3">
      <t>シ</t>
    </rPh>
    <phoneticPr fontId="2"/>
  </si>
  <si>
    <t>部</t>
    <rPh sb="0" eb="1">
      <t>ブ</t>
    </rPh>
    <phoneticPr fontId="2"/>
  </si>
  <si>
    <t>熱海市   小計</t>
    <rPh sb="0" eb="3">
      <t>アタミシ</t>
    </rPh>
    <rPh sb="6" eb="8">
      <t>ショウケイ</t>
    </rPh>
    <phoneticPr fontId="2"/>
  </si>
  <si>
    <t>賀茂郡東海岸</t>
    <rPh sb="0" eb="3">
      <t>カモグン</t>
    </rPh>
    <rPh sb="3" eb="4">
      <t>ヒガシ</t>
    </rPh>
    <rPh sb="4" eb="6">
      <t>カイガン</t>
    </rPh>
    <phoneticPr fontId="2"/>
  </si>
  <si>
    <t>合</t>
    <rPh sb="0" eb="1">
      <t>ゴウ</t>
    </rPh>
    <phoneticPr fontId="2"/>
  </si>
  <si>
    <t>伊豆山</t>
    <rPh sb="0" eb="2">
      <t>イズ</t>
    </rPh>
    <rPh sb="2" eb="3">
      <t>ヤマ</t>
    </rPh>
    <phoneticPr fontId="2"/>
  </si>
  <si>
    <t>熱海駅周辺</t>
    <rPh sb="0" eb="3">
      <t>アタミエキ</t>
    </rPh>
    <rPh sb="3" eb="5">
      <t>シュウヘン</t>
    </rPh>
    <phoneticPr fontId="2"/>
  </si>
  <si>
    <t>中野</t>
    <rPh sb="0" eb="2">
      <t>ナカノ</t>
    </rPh>
    <phoneticPr fontId="2"/>
  </si>
  <si>
    <t>下多賀</t>
    <rPh sb="0" eb="1">
      <t>シタ</t>
    </rPh>
    <rPh sb="1" eb="2">
      <t>タ</t>
    </rPh>
    <rPh sb="2" eb="3">
      <t>ガ</t>
    </rPh>
    <phoneticPr fontId="2"/>
  </si>
  <si>
    <t>上多賀</t>
    <rPh sb="0" eb="1">
      <t>ウエ</t>
    </rPh>
    <rPh sb="1" eb="2">
      <t>タ</t>
    </rPh>
    <rPh sb="2" eb="3">
      <t>ガ</t>
    </rPh>
    <phoneticPr fontId="2"/>
  </si>
  <si>
    <t>伊東市</t>
    <rPh sb="0" eb="3">
      <t>イトウシ</t>
    </rPh>
    <phoneticPr fontId="2"/>
  </si>
  <si>
    <t>伊東市  小計</t>
    <rPh sb="0" eb="2">
      <t>イトウ</t>
    </rPh>
    <rPh sb="2" eb="3">
      <t>シ</t>
    </rPh>
    <rPh sb="5" eb="7">
      <t>ショウケイ</t>
    </rPh>
    <phoneticPr fontId="2"/>
  </si>
  <si>
    <t>読静</t>
    <rPh sb="0" eb="1">
      <t>ヨ</t>
    </rPh>
    <rPh sb="1" eb="2">
      <t>シズ</t>
    </rPh>
    <phoneticPr fontId="2"/>
  </si>
  <si>
    <t>朝静</t>
    <rPh sb="0" eb="1">
      <t>アサ</t>
    </rPh>
    <rPh sb="1" eb="2">
      <t>シズ</t>
    </rPh>
    <phoneticPr fontId="2"/>
  </si>
  <si>
    <t>毎静</t>
    <rPh sb="0" eb="1">
      <t>マイ</t>
    </rPh>
    <rPh sb="1" eb="2">
      <t>シズ</t>
    </rPh>
    <phoneticPr fontId="2"/>
  </si>
  <si>
    <t>宇佐美</t>
    <rPh sb="0" eb="3">
      <t>ウサミ</t>
    </rPh>
    <phoneticPr fontId="2"/>
  </si>
  <si>
    <t>旧市内</t>
    <rPh sb="0" eb="3">
      <t>キュウシナイ</t>
    </rPh>
    <phoneticPr fontId="2"/>
  </si>
  <si>
    <t>川奈</t>
    <rPh sb="0" eb="2">
      <t>カワナ</t>
    </rPh>
    <phoneticPr fontId="2"/>
  </si>
  <si>
    <t>八幡野</t>
    <rPh sb="0" eb="2">
      <t>ヤワタ</t>
    </rPh>
    <rPh sb="2" eb="3">
      <t>ノ</t>
    </rPh>
    <phoneticPr fontId="2"/>
  </si>
  <si>
    <t>毎読静</t>
    <rPh sb="0" eb="1">
      <t>マイ</t>
    </rPh>
    <rPh sb="1" eb="2">
      <t>ヨ</t>
    </rPh>
    <rPh sb="2" eb="3">
      <t>シズ</t>
    </rPh>
    <phoneticPr fontId="2"/>
  </si>
  <si>
    <t>毎朝静</t>
    <rPh sb="0" eb="1">
      <t>マイ</t>
    </rPh>
    <rPh sb="1" eb="2">
      <t>アサ</t>
    </rPh>
    <rPh sb="2" eb="3">
      <t>シズ</t>
    </rPh>
    <phoneticPr fontId="2"/>
  </si>
  <si>
    <t>賀茂郡東海岸 小計</t>
    <rPh sb="0" eb="3">
      <t>カモグン</t>
    </rPh>
    <rPh sb="3" eb="4">
      <t>ヒガシ</t>
    </rPh>
    <rPh sb="4" eb="6">
      <t>カイガン</t>
    </rPh>
    <rPh sb="7" eb="9">
      <t>ショウケイ</t>
    </rPh>
    <phoneticPr fontId="2"/>
  </si>
  <si>
    <t>下田市</t>
    <rPh sb="0" eb="3">
      <t>シモダシ</t>
    </rPh>
    <phoneticPr fontId="2"/>
  </si>
  <si>
    <t>伝法・吉原</t>
    <rPh sb="0" eb="1">
      <t>デン</t>
    </rPh>
    <rPh sb="1" eb="2">
      <t>ホウ</t>
    </rPh>
    <rPh sb="3" eb="5">
      <t>ヨシワラ</t>
    </rPh>
    <phoneticPr fontId="2"/>
  </si>
  <si>
    <t>今泉・原田</t>
    <rPh sb="0" eb="2">
      <t>イマイズミ</t>
    </rPh>
    <rPh sb="3" eb="5">
      <t>ハラダ</t>
    </rPh>
    <phoneticPr fontId="2"/>
  </si>
  <si>
    <t>賀茂郡西海岸</t>
    <rPh sb="0" eb="3">
      <t>カモグン</t>
    </rPh>
    <rPh sb="3" eb="6">
      <t>ニシカイガン</t>
    </rPh>
    <phoneticPr fontId="2"/>
  </si>
  <si>
    <t>賀茂郡西海岸 小計</t>
    <rPh sb="0" eb="3">
      <t>カモグン</t>
    </rPh>
    <rPh sb="3" eb="6">
      <t>ニシカイガン</t>
    </rPh>
    <rPh sb="7" eb="9">
      <t>ショウケイ</t>
    </rPh>
    <phoneticPr fontId="2"/>
  </si>
  <si>
    <t>静岡市葵区</t>
    <rPh sb="0" eb="2">
      <t>シズオカ</t>
    </rPh>
    <rPh sb="2" eb="3">
      <t>シ</t>
    </rPh>
    <rPh sb="3" eb="4">
      <t>アオイ</t>
    </rPh>
    <rPh sb="4" eb="5">
      <t>ク</t>
    </rPh>
    <phoneticPr fontId="2"/>
  </si>
  <si>
    <t>・駿河区</t>
  </si>
  <si>
    <t>該当販売店名</t>
    <rPh sb="0" eb="2">
      <t>ガイトウ</t>
    </rPh>
    <rPh sb="2" eb="4">
      <t>ハンバイ</t>
    </rPh>
    <rPh sb="4" eb="5">
      <t>テン</t>
    </rPh>
    <rPh sb="5" eb="6">
      <t>メイ</t>
    </rPh>
    <phoneticPr fontId="2"/>
  </si>
  <si>
    <t>三島市</t>
    <rPh sb="0" eb="3">
      <t>ミシマシ</t>
    </rPh>
    <phoneticPr fontId="2"/>
  </si>
  <si>
    <t>三島市 小計</t>
    <rPh sb="0" eb="3">
      <t>ミシマシ</t>
    </rPh>
    <rPh sb="4" eb="6">
      <t>ショウケイ</t>
    </rPh>
    <phoneticPr fontId="2"/>
  </si>
  <si>
    <t>裾野市   小計</t>
    <rPh sb="0" eb="2">
      <t>スソノ</t>
    </rPh>
    <rPh sb="2" eb="3">
      <t>シ</t>
    </rPh>
    <rPh sb="6" eb="8">
      <t>ショウケイ</t>
    </rPh>
    <phoneticPr fontId="2"/>
  </si>
  <si>
    <t>裾野市</t>
    <rPh sb="0" eb="2">
      <t>スソノ</t>
    </rPh>
    <rPh sb="2" eb="3">
      <t>シ</t>
    </rPh>
    <phoneticPr fontId="2"/>
  </si>
  <si>
    <t>御殿場市</t>
    <rPh sb="0" eb="4">
      <t>ゴテンバシ</t>
    </rPh>
    <phoneticPr fontId="2"/>
  </si>
  <si>
    <t>御殿場市</t>
    <rPh sb="0" eb="3">
      <t>ゴテンバ</t>
    </rPh>
    <rPh sb="3" eb="4">
      <t>シ</t>
    </rPh>
    <phoneticPr fontId="2"/>
  </si>
  <si>
    <t>裾野市</t>
    <rPh sb="0" eb="3">
      <t>スソノシ</t>
    </rPh>
    <phoneticPr fontId="2"/>
  </si>
  <si>
    <t>御殿場市   小計</t>
    <rPh sb="0" eb="3">
      <t>ゴテンバ</t>
    </rPh>
    <rPh sb="3" eb="4">
      <t>シ</t>
    </rPh>
    <rPh sb="7" eb="9">
      <t>ショウケイ</t>
    </rPh>
    <phoneticPr fontId="2"/>
  </si>
  <si>
    <t>駿東郡小山町</t>
    <rPh sb="0" eb="3">
      <t>スントウグン</t>
    </rPh>
    <rPh sb="3" eb="6">
      <t>オヤマチョウ</t>
    </rPh>
    <phoneticPr fontId="2"/>
  </si>
  <si>
    <t>小山町</t>
    <rPh sb="0" eb="3">
      <t>オヤマチョウ</t>
    </rPh>
    <phoneticPr fontId="2"/>
  </si>
  <si>
    <t>沼津市</t>
    <rPh sb="0" eb="3">
      <t>ヌマヅシ</t>
    </rPh>
    <phoneticPr fontId="2"/>
  </si>
  <si>
    <t>JR以南</t>
    <rPh sb="2" eb="4">
      <t>イナン</t>
    </rPh>
    <phoneticPr fontId="2"/>
  </si>
  <si>
    <t>朝読静</t>
    <rPh sb="0" eb="1">
      <t>アサ</t>
    </rPh>
    <rPh sb="1" eb="2">
      <t>ヨ</t>
    </rPh>
    <rPh sb="2" eb="3">
      <t>シズ</t>
    </rPh>
    <phoneticPr fontId="2"/>
  </si>
  <si>
    <t>下香貫</t>
    <rPh sb="0" eb="1">
      <t>シモ</t>
    </rPh>
    <rPh sb="1" eb="3">
      <t>カヌキ</t>
    </rPh>
    <phoneticPr fontId="2"/>
  </si>
  <si>
    <t>静浦</t>
    <rPh sb="0" eb="1">
      <t>シズ</t>
    </rPh>
    <rPh sb="1" eb="2">
      <t>ウラ</t>
    </rPh>
    <phoneticPr fontId="2"/>
  </si>
  <si>
    <t>富士市</t>
    <rPh sb="0" eb="3">
      <t>フジシ</t>
    </rPh>
    <phoneticPr fontId="2"/>
  </si>
  <si>
    <t>伝法</t>
    <rPh sb="0" eb="1">
      <t>デン</t>
    </rPh>
    <rPh sb="1" eb="2">
      <t>ホウ</t>
    </rPh>
    <phoneticPr fontId="2"/>
  </si>
  <si>
    <t>吉原</t>
    <rPh sb="0" eb="2">
      <t>ヨシワラ</t>
    </rPh>
    <phoneticPr fontId="2"/>
  </si>
  <si>
    <t>今泉</t>
    <rPh sb="0" eb="2">
      <t>イマイズミ</t>
    </rPh>
    <phoneticPr fontId="2"/>
  </si>
  <si>
    <t>鈴川</t>
    <rPh sb="0" eb="2">
      <t>スズカワ</t>
    </rPh>
    <phoneticPr fontId="2"/>
  </si>
  <si>
    <t>中里</t>
    <rPh sb="0" eb="2">
      <t>ナカサト</t>
    </rPh>
    <phoneticPr fontId="2"/>
  </si>
  <si>
    <t>富士見台</t>
    <rPh sb="0" eb="4">
      <t>フジミダイ</t>
    </rPh>
    <phoneticPr fontId="2"/>
  </si>
  <si>
    <t>広見</t>
    <rPh sb="0" eb="1">
      <t>ヒロ</t>
    </rPh>
    <rPh sb="1" eb="2">
      <t>ミ</t>
    </rPh>
    <phoneticPr fontId="2"/>
  </si>
  <si>
    <t>市街地</t>
    <rPh sb="0" eb="3">
      <t>シガイチ</t>
    </rPh>
    <phoneticPr fontId="2"/>
  </si>
  <si>
    <t>根方</t>
    <rPh sb="0" eb="2">
      <t>ネカタ</t>
    </rPh>
    <phoneticPr fontId="2"/>
  </si>
  <si>
    <t>田子</t>
    <rPh sb="0" eb="2">
      <t>タゴ</t>
    </rPh>
    <phoneticPr fontId="2"/>
  </si>
  <si>
    <t>中</t>
    <rPh sb="0" eb="1">
      <t>ナカ</t>
    </rPh>
    <phoneticPr fontId="2"/>
  </si>
  <si>
    <t>朝毎静</t>
    <rPh sb="0" eb="1">
      <t>アサ</t>
    </rPh>
    <rPh sb="1" eb="2">
      <t>マイ</t>
    </rPh>
    <rPh sb="2" eb="3">
      <t>シズ</t>
    </rPh>
    <phoneticPr fontId="2"/>
  </si>
  <si>
    <t>富士宮市</t>
    <rPh sb="0" eb="4">
      <t>フジノミヤシ</t>
    </rPh>
    <phoneticPr fontId="2"/>
  </si>
  <si>
    <t>駅南中央</t>
    <rPh sb="0" eb="2">
      <t>エキナン</t>
    </rPh>
    <rPh sb="2" eb="4">
      <t>チュウオウ</t>
    </rPh>
    <phoneticPr fontId="2"/>
  </si>
  <si>
    <t>北山以北</t>
    <rPh sb="0" eb="2">
      <t>キタヤマ</t>
    </rPh>
    <rPh sb="2" eb="3">
      <t>イ</t>
    </rPh>
    <rPh sb="3" eb="4">
      <t>キタ</t>
    </rPh>
    <phoneticPr fontId="2"/>
  </si>
  <si>
    <t>賀茂郡</t>
    <rPh sb="0" eb="3">
      <t>カモグン</t>
    </rPh>
    <phoneticPr fontId="2"/>
  </si>
  <si>
    <t>扱部数</t>
    <rPh sb="0" eb="1">
      <t>アツカ</t>
    </rPh>
    <rPh sb="1" eb="3">
      <t>ブスウ</t>
    </rPh>
    <phoneticPr fontId="2"/>
  </si>
  <si>
    <t>小計</t>
    <rPh sb="0" eb="2">
      <t>ショウケイ</t>
    </rPh>
    <phoneticPr fontId="2"/>
  </si>
  <si>
    <t>（５）</t>
    <phoneticPr fontId="2"/>
  </si>
  <si>
    <t>（６）</t>
    <phoneticPr fontId="2"/>
  </si>
  <si>
    <t>(4)</t>
    <phoneticPr fontId="2"/>
  </si>
  <si>
    <t>(5)</t>
    <phoneticPr fontId="2"/>
  </si>
  <si>
    <t xml:space="preserve"> 駿東郡小山町     小計</t>
    <rPh sb="1" eb="4">
      <t>スントウグン</t>
    </rPh>
    <rPh sb="4" eb="7">
      <t>オヤマチョウ</t>
    </rPh>
    <rPh sb="12" eb="14">
      <t>ショウケイ</t>
    </rPh>
    <phoneticPr fontId="2"/>
  </si>
  <si>
    <r>
      <t xml:space="preserve"> </t>
    </r>
    <r>
      <rPr>
        <sz val="11"/>
        <rFont val="ＭＳ Ｐゴシック"/>
        <family val="3"/>
        <charset val="128"/>
      </rPr>
      <t>　折込依頼書のFAXは、折込日の</t>
    </r>
    <r>
      <rPr>
        <b/>
        <sz val="11"/>
        <rFont val="ＭＳ Ｐゴシック"/>
        <family val="3"/>
        <charset val="128"/>
      </rPr>
      <t>４日前</t>
    </r>
    <r>
      <rPr>
        <sz val="11"/>
        <rFont val="ＭＳ Ｐゴシック"/>
        <family val="3"/>
        <charset val="128"/>
      </rPr>
      <t>(日･祝日除く)迄にお願い致します</t>
    </r>
    <rPh sb="2" eb="4">
      <t>オリコミ</t>
    </rPh>
    <rPh sb="4" eb="7">
      <t>イライショ</t>
    </rPh>
    <rPh sb="13" eb="15">
      <t>オリコミ</t>
    </rPh>
    <rPh sb="15" eb="16">
      <t>ビ</t>
    </rPh>
    <rPh sb="18" eb="19">
      <t>ニチ</t>
    </rPh>
    <rPh sb="19" eb="20">
      <t>マエ</t>
    </rPh>
    <rPh sb="21" eb="22">
      <t>ニチ</t>
    </rPh>
    <rPh sb="23" eb="25">
      <t>シュクジツ</t>
    </rPh>
    <rPh sb="25" eb="26">
      <t>ノゾ</t>
    </rPh>
    <rPh sb="28" eb="29">
      <t>マデ</t>
    </rPh>
    <rPh sb="31" eb="32">
      <t>ネガ</t>
    </rPh>
    <rPh sb="33" eb="34">
      <t>イタ</t>
    </rPh>
    <phoneticPr fontId="2"/>
  </si>
  <si>
    <r>
      <t xml:space="preserve"> </t>
    </r>
    <r>
      <rPr>
        <sz val="11"/>
        <rFont val="ＭＳ Ｐゴシック"/>
        <family val="3"/>
        <charset val="128"/>
      </rPr>
      <t>　お支払い：お振込の場合は折込日の</t>
    </r>
    <r>
      <rPr>
        <b/>
        <sz val="11"/>
        <rFont val="ＭＳ Ｐゴシック"/>
        <family val="3"/>
        <charset val="128"/>
      </rPr>
      <t>３日前</t>
    </r>
    <r>
      <rPr>
        <sz val="11"/>
        <rFont val="ＭＳ Ｐゴシック"/>
        <family val="3"/>
        <charset val="128"/>
      </rPr>
      <t>(日･祝日除く)迄に以下の口座にお振込み下さい</t>
    </r>
    <rPh sb="3" eb="5">
      <t>シハラ</t>
    </rPh>
    <rPh sb="8" eb="10">
      <t>フリコミ</t>
    </rPh>
    <rPh sb="11" eb="13">
      <t>バアイ</t>
    </rPh>
    <rPh sb="14" eb="16">
      <t>オリコミ</t>
    </rPh>
    <rPh sb="16" eb="17">
      <t>ビ</t>
    </rPh>
    <rPh sb="19" eb="20">
      <t>ニチ</t>
    </rPh>
    <rPh sb="20" eb="21">
      <t>マエ</t>
    </rPh>
    <rPh sb="22" eb="23">
      <t>ニチ</t>
    </rPh>
    <rPh sb="24" eb="26">
      <t>シュクジツ</t>
    </rPh>
    <rPh sb="26" eb="27">
      <t>ノゾ</t>
    </rPh>
    <rPh sb="29" eb="30">
      <t>マデ</t>
    </rPh>
    <rPh sb="31" eb="33">
      <t>イカ</t>
    </rPh>
    <rPh sb="34" eb="36">
      <t>コウザ</t>
    </rPh>
    <rPh sb="38" eb="40">
      <t>フリコ</t>
    </rPh>
    <rPh sb="41" eb="42">
      <t>クダ</t>
    </rPh>
    <phoneticPr fontId="2"/>
  </si>
  <si>
    <t>豊田町駅南部</t>
    <rPh sb="0" eb="2">
      <t>トヨタ</t>
    </rPh>
    <rPh sb="2" eb="3">
      <t>マチ</t>
    </rPh>
    <rPh sb="3" eb="4">
      <t>エキ</t>
    </rPh>
    <rPh sb="4" eb="6">
      <t>ナンブ</t>
    </rPh>
    <phoneticPr fontId="2"/>
  </si>
  <si>
    <t>豊田町駅北部</t>
    <rPh sb="0" eb="2">
      <t>トヨタ</t>
    </rPh>
    <rPh sb="2" eb="3">
      <t>マチ</t>
    </rPh>
    <rPh sb="3" eb="4">
      <t>エキ</t>
    </rPh>
    <rPh sb="4" eb="6">
      <t>ホクブ</t>
    </rPh>
    <phoneticPr fontId="2"/>
  </si>
  <si>
    <t>浜松市笠井･浜北地区</t>
    <rPh sb="0" eb="3">
      <t>ハママツシ</t>
    </rPh>
    <rPh sb="3" eb="5">
      <t>カサイ</t>
    </rPh>
    <rPh sb="6" eb="8">
      <t>ハマキタ</t>
    </rPh>
    <rPh sb="8" eb="10">
      <t>チク</t>
    </rPh>
    <phoneticPr fontId="2"/>
  </si>
  <si>
    <t>浜松市天竜地区</t>
    <rPh sb="0" eb="3">
      <t>ハママツシ</t>
    </rPh>
    <rPh sb="3" eb="5">
      <t>テンリュウ</t>
    </rPh>
    <rPh sb="5" eb="7">
      <t>チク</t>
    </rPh>
    <phoneticPr fontId="2"/>
  </si>
  <si>
    <t>天竜地区</t>
    <rPh sb="0" eb="2">
      <t>テンリュウ</t>
    </rPh>
    <rPh sb="2" eb="4">
      <t>チク</t>
    </rPh>
    <phoneticPr fontId="2"/>
  </si>
  <si>
    <t>折 込 依 頼 書</t>
    <rPh sb="0" eb="1">
      <t>オリ</t>
    </rPh>
    <rPh sb="2" eb="3">
      <t>コミ</t>
    </rPh>
    <rPh sb="4" eb="5">
      <t>ヤスシ</t>
    </rPh>
    <rPh sb="6" eb="7">
      <t>ヨリ</t>
    </rPh>
    <rPh sb="8" eb="9">
      <t>ショ</t>
    </rPh>
    <phoneticPr fontId="2"/>
  </si>
  <si>
    <r>
      <t>㈱静岡オリコミ</t>
    </r>
    <r>
      <rPr>
        <sz val="24"/>
        <rFont val="ＭＳ Ｐゴシック"/>
        <family val="3"/>
        <charset val="128"/>
      </rPr>
      <t>　　</t>
    </r>
    <r>
      <rPr>
        <sz val="14"/>
        <rFont val="ＭＳ Ｐゴシック"/>
        <family val="3"/>
        <charset val="128"/>
      </rPr>
      <t>（弊社担当）　　　　　　</t>
    </r>
    <r>
      <rPr>
        <sz val="18"/>
        <rFont val="ＭＳ Ｐゴシック"/>
        <family val="3"/>
        <charset val="128"/>
      </rPr>
      <t>行</t>
    </r>
    <rPh sb="1" eb="3">
      <t>シズオカ</t>
    </rPh>
    <rPh sb="10" eb="12">
      <t>ヘイシャ</t>
    </rPh>
    <rPh sb="12" eb="14">
      <t>タントウ</t>
    </rPh>
    <rPh sb="21" eb="22">
      <t>ギョウ</t>
    </rPh>
    <phoneticPr fontId="2"/>
  </si>
  <si>
    <t>申込日:</t>
    <phoneticPr fontId="2"/>
  </si>
  <si>
    <t>返信先FAX:　054-284-0178</t>
    <rPh sb="0" eb="2">
      <t>ヘンシン</t>
    </rPh>
    <rPh sb="2" eb="3">
      <t>サキ</t>
    </rPh>
    <phoneticPr fontId="2"/>
  </si>
  <si>
    <t>広告主名</t>
    <rPh sb="0" eb="3">
      <t>コウコクヌシ</t>
    </rPh>
    <rPh sb="3" eb="4">
      <t>メイ</t>
    </rPh>
    <phoneticPr fontId="2"/>
  </si>
  <si>
    <t>入金予定日</t>
    <rPh sb="0" eb="2">
      <t>ニュウキン</t>
    </rPh>
    <rPh sb="2" eb="5">
      <t>ヨテイビ</t>
    </rPh>
    <phoneticPr fontId="2"/>
  </si>
  <si>
    <t>請求先名</t>
    <rPh sb="0" eb="2">
      <t>セイキュウ</t>
    </rPh>
    <rPh sb="2" eb="3">
      <t>サキ</t>
    </rPh>
    <rPh sb="3" eb="4">
      <t>メイ</t>
    </rPh>
    <phoneticPr fontId="2"/>
  </si>
  <si>
    <t>住所</t>
    <rPh sb="0" eb="2">
      <t>ジュウショ</t>
    </rPh>
    <phoneticPr fontId="2"/>
  </si>
  <si>
    <t>担当者</t>
    <rPh sb="0" eb="3">
      <t>タントウシャ</t>
    </rPh>
    <phoneticPr fontId="2"/>
  </si>
  <si>
    <t>ﾁﾗｼ納品日時</t>
    <rPh sb="3" eb="5">
      <t>ノウヒン</t>
    </rPh>
    <rPh sb="5" eb="7">
      <t>ニチジ</t>
    </rPh>
    <phoneticPr fontId="2"/>
  </si>
  <si>
    <t>※日曜・祝日を除いて折込日の３日前中に搬入して下さい</t>
    <rPh sb="1" eb="3">
      <t>ニチヨウ</t>
    </rPh>
    <rPh sb="4" eb="6">
      <t>シュクジツ</t>
    </rPh>
    <rPh sb="7" eb="8">
      <t>ノゾ</t>
    </rPh>
    <rPh sb="10" eb="12">
      <t>オリコミ</t>
    </rPh>
    <rPh sb="12" eb="13">
      <t>ヒ</t>
    </rPh>
    <rPh sb="15" eb="16">
      <t>ヒ</t>
    </rPh>
    <rPh sb="16" eb="17">
      <t>マエ</t>
    </rPh>
    <rPh sb="17" eb="18">
      <t>チュウ</t>
    </rPh>
    <rPh sb="19" eb="21">
      <t>ハンニュウ</t>
    </rPh>
    <rPh sb="23" eb="24">
      <t>クダ</t>
    </rPh>
    <phoneticPr fontId="2"/>
  </si>
  <si>
    <t>ﾁﾗｼ納品場所</t>
    <rPh sb="3" eb="5">
      <t>ノウヒン</t>
    </rPh>
    <rPh sb="5" eb="7">
      <t>バショ</t>
    </rPh>
    <phoneticPr fontId="2"/>
  </si>
  <si>
    <t>振込先名義</t>
    <rPh sb="0" eb="2">
      <t>フリコミ</t>
    </rPh>
    <rPh sb="2" eb="3">
      <t>サキ</t>
    </rPh>
    <rPh sb="3" eb="5">
      <t>メイギ</t>
    </rPh>
    <phoneticPr fontId="2"/>
  </si>
  <si>
    <t>静岡銀行 呉服町支店                 当座 №0309745</t>
    <rPh sb="0" eb="2">
      <t>シ</t>
    </rPh>
    <rPh sb="2" eb="4">
      <t>ギンコウ</t>
    </rPh>
    <rPh sb="5" eb="8">
      <t>ゴフクチョウ</t>
    </rPh>
    <rPh sb="8" eb="10">
      <t>シテン</t>
    </rPh>
    <phoneticPr fontId="2"/>
  </si>
  <si>
    <t>◆</t>
    <phoneticPr fontId="2"/>
  </si>
  <si>
    <t>浜松市引佐地区</t>
    <rPh sb="0" eb="3">
      <t>ハママツシ</t>
    </rPh>
    <rPh sb="3" eb="5">
      <t>イナサ</t>
    </rPh>
    <rPh sb="5" eb="7">
      <t>チク</t>
    </rPh>
    <phoneticPr fontId="2"/>
  </si>
  <si>
    <t>引佐地区</t>
    <rPh sb="0" eb="2">
      <t>イナサ</t>
    </rPh>
    <rPh sb="2" eb="4">
      <t>チク</t>
    </rPh>
    <phoneticPr fontId="2"/>
  </si>
  <si>
    <t>西海岸</t>
    <rPh sb="0" eb="1">
      <t>ニシ</t>
    </rPh>
    <rPh sb="1" eb="3">
      <t>カイガン</t>
    </rPh>
    <phoneticPr fontId="2"/>
  </si>
  <si>
    <t xml:space="preserve">森町       </t>
    <rPh sb="0" eb="2">
      <t>モリマチ</t>
    </rPh>
    <phoneticPr fontId="2"/>
  </si>
  <si>
    <t>新市町名</t>
    <rPh sb="0" eb="1">
      <t>シン</t>
    </rPh>
    <rPh sb="1" eb="3">
      <t>シチョウ</t>
    </rPh>
    <rPh sb="3" eb="4">
      <t>メイ</t>
    </rPh>
    <phoneticPr fontId="2"/>
  </si>
  <si>
    <t>（10）</t>
    <phoneticPr fontId="2"/>
  </si>
  <si>
    <t>（３）</t>
    <phoneticPr fontId="2"/>
  </si>
  <si>
    <t>(1)</t>
    <phoneticPr fontId="2"/>
  </si>
  <si>
    <t>(8)</t>
    <phoneticPr fontId="2"/>
  </si>
  <si>
    <t>(2)</t>
    <phoneticPr fontId="2"/>
  </si>
  <si>
    <t>(9)</t>
    <phoneticPr fontId="2"/>
  </si>
  <si>
    <t>(3)</t>
    <phoneticPr fontId="2"/>
  </si>
  <si>
    <t>(6)</t>
    <phoneticPr fontId="2"/>
  </si>
  <si>
    <t>（23）</t>
    <phoneticPr fontId="2"/>
  </si>
  <si>
    <t>ﾀｲﾄﾙ</t>
    <phoneticPr fontId="2"/>
  </si>
  <si>
    <t>Page</t>
    <phoneticPr fontId="2"/>
  </si>
  <si>
    <t>販売店部数</t>
    <rPh sb="0" eb="2">
      <t>ハンバイ</t>
    </rPh>
    <rPh sb="2" eb="3">
      <t>テン</t>
    </rPh>
    <rPh sb="3" eb="5">
      <t>ブスウ</t>
    </rPh>
    <phoneticPr fontId="2"/>
  </si>
  <si>
    <t>販売店折込部数</t>
    <rPh sb="0" eb="2">
      <t>ハンバイ</t>
    </rPh>
    <rPh sb="2" eb="3">
      <t>テン</t>
    </rPh>
    <rPh sb="3" eb="5">
      <t>オリコミ</t>
    </rPh>
    <rPh sb="5" eb="7">
      <t>ブスウ</t>
    </rPh>
    <phoneticPr fontId="2"/>
  </si>
  <si>
    <t>東部合計</t>
    <rPh sb="0" eb="2">
      <t>トウブ</t>
    </rPh>
    <rPh sb="2" eb="4">
      <t>ゴウケイ</t>
    </rPh>
    <phoneticPr fontId="2"/>
  </si>
  <si>
    <t>中</t>
    <rPh sb="0" eb="1">
      <t>チュウ</t>
    </rPh>
    <phoneticPr fontId="2"/>
  </si>
  <si>
    <t>掛川市</t>
    <rPh sb="0" eb="3">
      <t>カケガワシ</t>
    </rPh>
    <phoneticPr fontId="2"/>
  </si>
  <si>
    <t>磐田市</t>
    <rPh sb="0" eb="3">
      <t>イワタシ</t>
    </rPh>
    <phoneticPr fontId="2"/>
  </si>
  <si>
    <t>中静</t>
    <rPh sb="0" eb="1">
      <t>チュウ</t>
    </rPh>
    <rPh sb="1" eb="2">
      <t>シズ</t>
    </rPh>
    <phoneticPr fontId="2"/>
  </si>
  <si>
    <t>中部合計</t>
    <rPh sb="0" eb="2">
      <t>チュウブ</t>
    </rPh>
    <rPh sb="2" eb="4">
      <t>ゴウケイ</t>
    </rPh>
    <phoneticPr fontId="2"/>
  </si>
  <si>
    <t>静岡市</t>
    <rPh sb="0" eb="3">
      <t>シズオカシ</t>
    </rPh>
    <phoneticPr fontId="2"/>
  </si>
  <si>
    <t>焼津市</t>
    <rPh sb="0" eb="3">
      <t>ヤイヅシ</t>
    </rPh>
    <phoneticPr fontId="2"/>
  </si>
  <si>
    <t>藤枝市</t>
    <rPh sb="0" eb="3">
      <t>フジエダシ</t>
    </rPh>
    <phoneticPr fontId="2"/>
  </si>
  <si>
    <t>島田市</t>
    <rPh sb="0" eb="3">
      <t>シマダシ</t>
    </rPh>
    <phoneticPr fontId="2"/>
  </si>
  <si>
    <t>曽我</t>
    <rPh sb="0" eb="2">
      <t>ソガ</t>
    </rPh>
    <phoneticPr fontId="2"/>
  </si>
  <si>
    <t>毎読静</t>
    <rPh sb="0" eb="1">
      <t>ゴト</t>
    </rPh>
    <rPh sb="1" eb="2">
      <t>ドク</t>
    </rPh>
    <rPh sb="2" eb="3">
      <t>セイ</t>
    </rPh>
    <phoneticPr fontId="2"/>
  </si>
  <si>
    <t>朝静</t>
    <rPh sb="0" eb="1">
      <t>アサ</t>
    </rPh>
    <rPh sb="1" eb="2">
      <t>セイ</t>
    </rPh>
    <phoneticPr fontId="2"/>
  </si>
  <si>
    <t>周智郡</t>
    <rPh sb="0" eb="2">
      <t>シュウチ</t>
    </rPh>
    <rPh sb="2" eb="3">
      <t>グン</t>
    </rPh>
    <phoneticPr fontId="2"/>
  </si>
  <si>
    <t>袋井市</t>
    <rPh sb="0" eb="3">
      <t>フクロイシ</t>
    </rPh>
    <phoneticPr fontId="2"/>
  </si>
  <si>
    <t>湖西市</t>
    <rPh sb="0" eb="3">
      <t>コサイシ</t>
    </rPh>
    <phoneticPr fontId="2"/>
  </si>
  <si>
    <t>浜松市</t>
    <rPh sb="0" eb="3">
      <t>ハママツシ</t>
    </rPh>
    <phoneticPr fontId="2"/>
  </si>
  <si>
    <t>毎合</t>
    <rPh sb="0" eb="1">
      <t>ゴト</t>
    </rPh>
    <rPh sb="1" eb="2">
      <t>ゴウ</t>
    </rPh>
    <phoneticPr fontId="2"/>
  </si>
  <si>
    <t>朝合</t>
    <rPh sb="0" eb="1">
      <t>アサ</t>
    </rPh>
    <rPh sb="1" eb="2">
      <t>アイ</t>
    </rPh>
    <phoneticPr fontId="2"/>
  </si>
  <si>
    <t>読合</t>
    <rPh sb="0" eb="1">
      <t>ドク</t>
    </rPh>
    <rPh sb="1" eb="2">
      <t>アイ</t>
    </rPh>
    <phoneticPr fontId="2"/>
  </si>
  <si>
    <t>読静</t>
    <rPh sb="0" eb="1">
      <t>ドク</t>
    </rPh>
    <rPh sb="1" eb="2">
      <t>セイ</t>
    </rPh>
    <phoneticPr fontId="2"/>
  </si>
  <si>
    <t>朝毎中</t>
    <rPh sb="0" eb="1">
      <t>アサ</t>
    </rPh>
    <rPh sb="1" eb="2">
      <t>ゴト</t>
    </rPh>
    <rPh sb="2" eb="3">
      <t>ナカ</t>
    </rPh>
    <phoneticPr fontId="2"/>
  </si>
  <si>
    <t>伊豆市･伊豆の国市</t>
    <rPh sb="0" eb="2">
      <t>イズ</t>
    </rPh>
    <rPh sb="2" eb="3">
      <t>シ</t>
    </rPh>
    <rPh sb="4" eb="6">
      <t>イズ</t>
    </rPh>
    <rPh sb="7" eb="8">
      <t>クニ</t>
    </rPh>
    <rPh sb="8" eb="9">
      <t>シ</t>
    </rPh>
    <phoneticPr fontId="2"/>
  </si>
  <si>
    <t>西海岸</t>
    <rPh sb="0" eb="3">
      <t>ニシカイガン</t>
    </rPh>
    <phoneticPr fontId="2"/>
  </si>
  <si>
    <t>東海岸</t>
    <rPh sb="0" eb="1">
      <t>ヒガシ</t>
    </rPh>
    <rPh sb="1" eb="3">
      <t>カイガン</t>
    </rPh>
    <phoneticPr fontId="2"/>
  </si>
  <si>
    <t>雄踏･舞阪</t>
    <rPh sb="0" eb="2">
      <t>ユウトウ</t>
    </rPh>
    <rPh sb="3" eb="5">
      <t>マイサカ</t>
    </rPh>
    <phoneticPr fontId="2"/>
  </si>
  <si>
    <t>浜松市天竜</t>
    <rPh sb="0" eb="3">
      <t>ハママツシ</t>
    </rPh>
    <rPh sb="3" eb="5">
      <t>テンリュウ</t>
    </rPh>
    <phoneticPr fontId="2"/>
  </si>
  <si>
    <t>浜松市浜松</t>
    <rPh sb="0" eb="3">
      <t>ハママツシ</t>
    </rPh>
    <rPh sb="3" eb="5">
      <t>ハママツ</t>
    </rPh>
    <phoneticPr fontId="2"/>
  </si>
  <si>
    <t>笠井･浜北</t>
    <rPh sb="0" eb="2">
      <t>カサイ</t>
    </rPh>
    <rPh sb="3" eb="4">
      <t>ハマ</t>
    </rPh>
    <rPh sb="4" eb="5">
      <t>キタ</t>
    </rPh>
    <phoneticPr fontId="2"/>
  </si>
  <si>
    <t>富士駅北</t>
    <rPh sb="0" eb="2">
      <t>フジ</t>
    </rPh>
    <rPh sb="2" eb="3">
      <t>エキ</t>
    </rPh>
    <rPh sb="3" eb="4">
      <t>キタ</t>
    </rPh>
    <phoneticPr fontId="2"/>
  </si>
  <si>
    <t>富士駅南</t>
    <rPh sb="0" eb="2">
      <t>フジ</t>
    </rPh>
    <rPh sb="2" eb="3">
      <t>エキ</t>
    </rPh>
    <rPh sb="3" eb="4">
      <t>ナン</t>
    </rPh>
    <phoneticPr fontId="2"/>
  </si>
  <si>
    <t>広見・大渕</t>
    <rPh sb="0" eb="1">
      <t>ヒロ</t>
    </rPh>
    <rPh sb="1" eb="2">
      <t>ミ</t>
    </rPh>
    <rPh sb="3" eb="5">
      <t>オオブチ</t>
    </rPh>
    <phoneticPr fontId="2"/>
  </si>
  <si>
    <t>浜松市引佐</t>
    <rPh sb="0" eb="3">
      <t>ハママツシ</t>
    </rPh>
    <rPh sb="3" eb="5">
      <t>イナサ</t>
    </rPh>
    <phoneticPr fontId="2"/>
  </si>
  <si>
    <t>浜松市笠井･浜北</t>
    <rPh sb="0" eb="3">
      <t>ハママツシ</t>
    </rPh>
    <rPh sb="3" eb="5">
      <t>カサイ</t>
    </rPh>
    <rPh sb="6" eb="7">
      <t>ハマ</t>
    </rPh>
    <rPh sb="7" eb="8">
      <t>キタ</t>
    </rPh>
    <phoneticPr fontId="2"/>
  </si>
  <si>
    <t>浜松市雄踏･舞阪</t>
    <rPh sb="0" eb="3">
      <t>ハママツシ</t>
    </rPh>
    <rPh sb="3" eb="5">
      <t>ユウトウ</t>
    </rPh>
    <rPh sb="6" eb="8">
      <t>マイサカ</t>
    </rPh>
    <phoneticPr fontId="2"/>
  </si>
  <si>
    <t>中静</t>
    <rPh sb="0" eb="2">
      <t>ナカシズ</t>
    </rPh>
    <phoneticPr fontId="2"/>
  </si>
  <si>
    <t>毎静</t>
    <rPh sb="0" eb="1">
      <t>ゴト</t>
    </rPh>
    <rPh sb="1" eb="2">
      <t>セイ</t>
    </rPh>
    <phoneticPr fontId="2"/>
  </si>
  <si>
    <t>毎読中静</t>
    <rPh sb="0" eb="1">
      <t>ゴト</t>
    </rPh>
    <rPh sb="1" eb="2">
      <t>ドク</t>
    </rPh>
    <rPh sb="2" eb="3">
      <t>ナカ</t>
    </rPh>
    <rPh sb="3" eb="4">
      <t>セイ</t>
    </rPh>
    <phoneticPr fontId="2"/>
  </si>
  <si>
    <t>毎読中</t>
    <rPh sb="0" eb="1">
      <t>ゴト</t>
    </rPh>
    <rPh sb="1" eb="2">
      <t>ドク</t>
    </rPh>
    <rPh sb="2" eb="3">
      <t>ナカ</t>
    </rPh>
    <phoneticPr fontId="2"/>
  </si>
  <si>
    <t>西部合計</t>
    <rPh sb="0" eb="2">
      <t>セイブ</t>
    </rPh>
    <rPh sb="2" eb="4">
      <t>ゴウケイ</t>
    </rPh>
    <phoneticPr fontId="2"/>
  </si>
  <si>
    <t>沼津市   小計</t>
    <rPh sb="0" eb="2">
      <t>ヌマヅ</t>
    </rPh>
    <rPh sb="2" eb="3">
      <t>シ</t>
    </rPh>
    <rPh sb="6" eb="8">
      <t>ショウケイ</t>
    </rPh>
    <phoneticPr fontId="2"/>
  </si>
  <si>
    <t>富士市   小計</t>
    <rPh sb="0" eb="2">
      <t>フジ</t>
    </rPh>
    <phoneticPr fontId="2"/>
  </si>
  <si>
    <t>下田市   小計</t>
    <rPh sb="0" eb="2">
      <t>シモダ</t>
    </rPh>
    <rPh sb="2" eb="3">
      <t>シ</t>
    </rPh>
    <rPh sb="6" eb="8">
      <t>ショウケイ</t>
    </rPh>
    <phoneticPr fontId="2"/>
  </si>
  <si>
    <t>大渕</t>
  </si>
  <si>
    <t>富士市天間</t>
    <rPh sb="0" eb="3">
      <t>フジシ</t>
    </rPh>
    <rPh sb="3" eb="4">
      <t>テン</t>
    </rPh>
    <rPh sb="4" eb="5">
      <t>アイダ</t>
    </rPh>
    <phoneticPr fontId="2"/>
  </si>
  <si>
    <t>毎読中</t>
    <rPh sb="0" eb="1">
      <t>ゴト</t>
    </rPh>
    <rPh sb="1" eb="2">
      <t>ドク</t>
    </rPh>
    <rPh sb="2" eb="3">
      <t>チュウ</t>
    </rPh>
    <phoneticPr fontId="2"/>
  </si>
  <si>
    <t>静岡県折込部数表</t>
    <rPh sb="0" eb="3">
      <t>シズオカケン</t>
    </rPh>
    <rPh sb="3" eb="5">
      <t>オリコミ</t>
    </rPh>
    <rPh sb="5" eb="7">
      <t>ブスウ</t>
    </rPh>
    <rPh sb="7" eb="8">
      <t>ヒョウ</t>
    </rPh>
    <phoneticPr fontId="2"/>
  </si>
  <si>
    <t>東部地区</t>
    <rPh sb="0" eb="2">
      <t>トウブ</t>
    </rPh>
    <rPh sb="2" eb="4">
      <t>チク</t>
    </rPh>
    <phoneticPr fontId="2"/>
  </si>
  <si>
    <t>西部地区</t>
    <rPh sb="0" eb="2">
      <t>セイブ</t>
    </rPh>
    <rPh sb="2" eb="4">
      <t>チク</t>
    </rPh>
    <phoneticPr fontId="2"/>
  </si>
  <si>
    <t>部数</t>
    <rPh sb="0" eb="2">
      <t>ブスウ</t>
    </rPh>
    <phoneticPr fontId="2"/>
  </si>
  <si>
    <t>周智郡森町</t>
    <rPh sb="0" eb="2">
      <t>シュウチ</t>
    </rPh>
    <rPh sb="2" eb="3">
      <t>グン</t>
    </rPh>
    <rPh sb="3" eb="5">
      <t>モリマチ</t>
    </rPh>
    <phoneticPr fontId="2"/>
  </si>
  <si>
    <t>毎</t>
    <rPh sb="0" eb="1">
      <t>マイ</t>
    </rPh>
    <phoneticPr fontId="2"/>
  </si>
  <si>
    <t>合計</t>
    <rPh sb="0" eb="2">
      <t>ゴウケイ</t>
    </rPh>
    <phoneticPr fontId="2"/>
  </si>
  <si>
    <t>富士宮市</t>
    <rPh sb="0" eb="3">
      <t>フジノミヤ</t>
    </rPh>
    <rPh sb="3" eb="4">
      <t>シ</t>
    </rPh>
    <phoneticPr fontId="2"/>
  </si>
  <si>
    <t>中部地区</t>
    <rPh sb="0" eb="2">
      <t>チュウブ</t>
    </rPh>
    <rPh sb="2" eb="4">
      <t>チク</t>
    </rPh>
    <phoneticPr fontId="2"/>
  </si>
  <si>
    <t>静岡県 総合計</t>
    <rPh sb="0" eb="3">
      <t>シズオカケン</t>
    </rPh>
    <rPh sb="4" eb="5">
      <t>ソウ</t>
    </rPh>
    <rPh sb="5" eb="7">
      <t>ゴウケイ</t>
    </rPh>
    <phoneticPr fontId="2"/>
  </si>
  <si>
    <t>折込明細</t>
    <rPh sb="0" eb="2">
      <t>オリコミ</t>
    </rPh>
    <rPh sb="2" eb="4">
      <t>メイサイ</t>
    </rPh>
    <phoneticPr fontId="2"/>
  </si>
  <si>
    <t>※新聞銘柄の略称…静=静岡新聞  毎=毎日新聞  朝=朝日新聞  読=読売新聞  産=産経新聞  東=東京新聞  中=中日新聞  合=合売店</t>
    <rPh sb="1" eb="3">
      <t>シンブン</t>
    </rPh>
    <rPh sb="3" eb="5">
      <t>メイガラ</t>
    </rPh>
    <rPh sb="6" eb="8">
      <t>リャクショウ</t>
    </rPh>
    <rPh sb="9" eb="10">
      <t>シズ</t>
    </rPh>
    <rPh sb="11" eb="13">
      <t>シズオカ</t>
    </rPh>
    <rPh sb="13" eb="15">
      <t>シンブン</t>
    </rPh>
    <rPh sb="17" eb="18">
      <t>マイ</t>
    </rPh>
    <rPh sb="19" eb="21">
      <t>マイニチ</t>
    </rPh>
    <rPh sb="21" eb="23">
      <t>シンブン</t>
    </rPh>
    <rPh sb="25" eb="26">
      <t>アサ</t>
    </rPh>
    <rPh sb="27" eb="29">
      <t>アサヒ</t>
    </rPh>
    <rPh sb="29" eb="31">
      <t>シンブン</t>
    </rPh>
    <rPh sb="33" eb="34">
      <t>ヨ</t>
    </rPh>
    <rPh sb="35" eb="37">
      <t>ヨミウリ</t>
    </rPh>
    <rPh sb="37" eb="39">
      <t>シンブン</t>
    </rPh>
    <rPh sb="41" eb="42">
      <t>サン</t>
    </rPh>
    <rPh sb="43" eb="45">
      <t>サンケイ</t>
    </rPh>
    <rPh sb="45" eb="47">
      <t>シンブン</t>
    </rPh>
    <rPh sb="49" eb="50">
      <t>ヒガシ</t>
    </rPh>
    <rPh sb="51" eb="53">
      <t>トウキョウ</t>
    </rPh>
    <rPh sb="53" eb="55">
      <t>シンブン</t>
    </rPh>
    <rPh sb="57" eb="58">
      <t>チュウ</t>
    </rPh>
    <rPh sb="59" eb="61">
      <t>チュウニチ</t>
    </rPh>
    <rPh sb="61" eb="63">
      <t>シンブン</t>
    </rPh>
    <rPh sb="65" eb="66">
      <t>ゴウ</t>
    </rPh>
    <rPh sb="67" eb="68">
      <t>ゴウ</t>
    </rPh>
    <rPh sb="68" eb="70">
      <t>バイテン</t>
    </rPh>
    <phoneticPr fontId="2"/>
  </si>
  <si>
    <t>※各新聞販売店に対し、定数未満の折込を依頼する場合、「ｽﾎﾟﾝｻｰ寄りへ」・「～方面」など、折込地区の指定が必要となります。</t>
    <rPh sb="1" eb="4">
      <t>カクシンブン</t>
    </rPh>
    <rPh sb="4" eb="7">
      <t>ハンバイテン</t>
    </rPh>
    <rPh sb="8" eb="9">
      <t>タイ</t>
    </rPh>
    <rPh sb="11" eb="13">
      <t>テイスウ</t>
    </rPh>
    <rPh sb="13" eb="15">
      <t>ミマン</t>
    </rPh>
    <rPh sb="16" eb="18">
      <t>オリコミ</t>
    </rPh>
    <rPh sb="19" eb="21">
      <t>イライ</t>
    </rPh>
    <rPh sb="23" eb="25">
      <t>バアイ</t>
    </rPh>
    <rPh sb="33" eb="34">
      <t>ヨ</t>
    </rPh>
    <rPh sb="40" eb="42">
      <t>ホウメン</t>
    </rPh>
    <rPh sb="46" eb="48">
      <t>オリコミ</t>
    </rPh>
    <rPh sb="48" eb="50">
      <t>チク</t>
    </rPh>
    <rPh sb="51" eb="53">
      <t>シテイ</t>
    </rPh>
    <rPh sb="54" eb="56">
      <t>ヒツヨウ</t>
    </rPh>
    <phoneticPr fontId="2"/>
  </si>
  <si>
    <t>この部数表は静岡県折込広告協議会の調査に基づく統一部数表です。</t>
    <rPh sb="2" eb="4">
      <t>ブスウ</t>
    </rPh>
    <rPh sb="4" eb="5">
      <t>ヒョウ</t>
    </rPh>
    <rPh sb="6" eb="9">
      <t>シズオカケン</t>
    </rPh>
    <rPh sb="9" eb="11">
      <t>オリコミ</t>
    </rPh>
    <rPh sb="11" eb="13">
      <t>コウコク</t>
    </rPh>
    <rPh sb="13" eb="16">
      <t>キョウギカイ</t>
    </rPh>
    <rPh sb="17" eb="19">
      <t>チョウサ</t>
    </rPh>
    <rPh sb="20" eb="21">
      <t>モト</t>
    </rPh>
    <rPh sb="23" eb="25">
      <t>トウイツ</t>
    </rPh>
    <rPh sb="25" eb="27">
      <t>ブスウ</t>
    </rPh>
    <rPh sb="27" eb="28">
      <t>ヒョウ</t>
    </rPh>
    <phoneticPr fontId="2"/>
  </si>
  <si>
    <t>朝静</t>
    <rPh sb="0" eb="2">
      <t>アサシズ</t>
    </rPh>
    <phoneticPr fontId="2"/>
  </si>
  <si>
    <t>読静</t>
    <rPh sb="0" eb="2">
      <t>ヨミシズ</t>
    </rPh>
    <phoneticPr fontId="2"/>
  </si>
  <si>
    <t>毎静</t>
    <rPh sb="0" eb="2">
      <t>マイシズ</t>
    </rPh>
    <phoneticPr fontId="2"/>
  </si>
  <si>
    <t>城北</t>
    <rPh sb="0" eb="2">
      <t>ジョウホク</t>
    </rPh>
    <phoneticPr fontId="2"/>
  </si>
  <si>
    <t>※折込チラシに郵便物の届く住所及び、電話番号（フリーダイヤルや携帯以外）の</t>
    <rPh sb="7" eb="10">
      <t>ユウビンブツ</t>
    </rPh>
    <rPh sb="11" eb="12">
      <t>トド</t>
    </rPh>
    <rPh sb="31" eb="33">
      <t>ケイタイ</t>
    </rPh>
    <phoneticPr fontId="2"/>
  </si>
  <si>
    <t>（1）</t>
    <phoneticPr fontId="2"/>
  </si>
  <si>
    <t>焼津市</t>
    <rPh sb="0" eb="2">
      <t>ヤイヅ</t>
    </rPh>
    <rPh sb="2" eb="3">
      <t>シ</t>
    </rPh>
    <phoneticPr fontId="2"/>
  </si>
  <si>
    <t>焼津市   小計</t>
    <rPh sb="0" eb="2">
      <t>ヤイヅ</t>
    </rPh>
    <rPh sb="2" eb="3">
      <t>シ</t>
    </rPh>
    <rPh sb="6" eb="8">
      <t>ショウケイ</t>
    </rPh>
    <phoneticPr fontId="2"/>
  </si>
  <si>
    <t>日坂区</t>
    <rPh sb="0" eb="1">
      <t>ヒ</t>
    </rPh>
    <rPh sb="1" eb="2">
      <t>サカ</t>
    </rPh>
    <rPh sb="2" eb="3">
      <t>ク</t>
    </rPh>
    <phoneticPr fontId="2"/>
  </si>
  <si>
    <t>原野谷</t>
    <rPh sb="0" eb="2">
      <t>ゲンヤ</t>
    </rPh>
    <rPh sb="2" eb="3">
      <t>タニ</t>
    </rPh>
    <phoneticPr fontId="2"/>
  </si>
  <si>
    <t>国北区</t>
    <rPh sb="0" eb="1">
      <t>クニ</t>
    </rPh>
    <rPh sb="1" eb="2">
      <t>キタ</t>
    </rPh>
    <rPh sb="2" eb="3">
      <t>ク</t>
    </rPh>
    <phoneticPr fontId="2"/>
  </si>
  <si>
    <t>藤枝市</t>
    <rPh sb="0" eb="2">
      <t>フジエダ</t>
    </rPh>
    <rPh sb="2" eb="3">
      <t>シ</t>
    </rPh>
    <phoneticPr fontId="2"/>
  </si>
  <si>
    <t>藤枝市   小計</t>
    <rPh sb="0" eb="2">
      <t>フジエダ</t>
    </rPh>
    <rPh sb="2" eb="3">
      <t>シ</t>
    </rPh>
    <rPh sb="6" eb="8">
      <t>ショウケイ</t>
    </rPh>
    <phoneticPr fontId="2"/>
  </si>
  <si>
    <t>三輪</t>
    <rPh sb="0" eb="2">
      <t>ミワ</t>
    </rPh>
    <phoneticPr fontId="2"/>
  </si>
  <si>
    <t>朝比奈</t>
    <rPh sb="0" eb="3">
      <t>アサヒナ</t>
    </rPh>
    <phoneticPr fontId="2"/>
  </si>
  <si>
    <t>島田市</t>
    <rPh sb="0" eb="2">
      <t>シマダ</t>
    </rPh>
    <rPh sb="2" eb="3">
      <t>シ</t>
    </rPh>
    <phoneticPr fontId="2"/>
  </si>
  <si>
    <t>毎読静</t>
    <rPh sb="0" eb="1">
      <t>ゴト</t>
    </rPh>
    <rPh sb="1" eb="3">
      <t>ヨミシズ</t>
    </rPh>
    <phoneticPr fontId="2"/>
  </si>
  <si>
    <t>豊田</t>
    <rPh sb="0" eb="2">
      <t>トヨタ</t>
    </rPh>
    <phoneticPr fontId="2"/>
  </si>
  <si>
    <t>豊岡</t>
    <rPh sb="0" eb="2">
      <t>トヨオカ</t>
    </rPh>
    <phoneticPr fontId="2"/>
  </si>
  <si>
    <t>福田</t>
    <rPh sb="0" eb="2">
      <t>フクダ</t>
    </rPh>
    <phoneticPr fontId="2"/>
  </si>
  <si>
    <t>竜洋</t>
    <rPh sb="0" eb="2">
      <t>リュウヨウ</t>
    </rPh>
    <phoneticPr fontId="2"/>
  </si>
  <si>
    <t>駅南</t>
    <rPh sb="0" eb="2">
      <t>エキナン</t>
    </rPh>
    <phoneticPr fontId="2"/>
  </si>
  <si>
    <t>初倉</t>
    <rPh sb="0" eb="1">
      <t>ショ</t>
    </rPh>
    <rPh sb="1" eb="2">
      <t>クラ</t>
    </rPh>
    <phoneticPr fontId="2"/>
  </si>
  <si>
    <t>大井川以北</t>
    <rPh sb="0" eb="3">
      <t>オオイガワ</t>
    </rPh>
    <rPh sb="3" eb="5">
      <t>イホク</t>
    </rPh>
    <phoneticPr fontId="2"/>
  </si>
  <si>
    <t>初倉</t>
    <rPh sb="0" eb="1">
      <t>ハツ</t>
    </rPh>
    <rPh sb="1" eb="2">
      <t>クラ</t>
    </rPh>
    <phoneticPr fontId="2"/>
  </si>
  <si>
    <t>島田市   小計</t>
    <rPh sb="0" eb="2">
      <t>シマダ</t>
    </rPh>
    <rPh sb="2" eb="3">
      <t>シ</t>
    </rPh>
    <rPh sb="6" eb="8">
      <t>ショウケイ</t>
    </rPh>
    <phoneticPr fontId="2"/>
  </si>
  <si>
    <t>折込部数</t>
  </si>
  <si>
    <t>牧之原</t>
    <rPh sb="0" eb="1">
      <t>マキ</t>
    </rPh>
    <rPh sb="1" eb="2">
      <t>ノ</t>
    </rPh>
    <rPh sb="2" eb="3">
      <t>ハラ</t>
    </rPh>
    <phoneticPr fontId="2"/>
  </si>
  <si>
    <t>掛川市</t>
    <rPh sb="0" eb="2">
      <t>カケガワ</t>
    </rPh>
    <rPh sb="2" eb="3">
      <t>シ</t>
    </rPh>
    <phoneticPr fontId="2"/>
  </si>
  <si>
    <t>西郷</t>
    <rPh sb="0" eb="2">
      <t>サイゴウ</t>
    </rPh>
    <phoneticPr fontId="2"/>
  </si>
  <si>
    <t>掛川地区=専売</t>
    <rPh sb="0" eb="2">
      <t>カケガワ</t>
    </rPh>
    <rPh sb="2" eb="4">
      <t>チク</t>
    </rPh>
    <rPh sb="5" eb="7">
      <t>センバイ</t>
    </rPh>
    <phoneticPr fontId="2"/>
  </si>
  <si>
    <t>周辺部=合配</t>
    <rPh sb="0" eb="2">
      <t>シュウヘン</t>
    </rPh>
    <rPh sb="2" eb="3">
      <t>ブ</t>
    </rPh>
    <rPh sb="4" eb="5">
      <t>ゴウ</t>
    </rPh>
    <rPh sb="5" eb="6">
      <t>ハイ</t>
    </rPh>
    <phoneticPr fontId="2"/>
  </si>
  <si>
    <t>桜木</t>
    <rPh sb="0" eb="2">
      <t>サクラギ</t>
    </rPh>
    <phoneticPr fontId="2"/>
  </si>
  <si>
    <t>上内田</t>
    <rPh sb="0" eb="1">
      <t>カミ</t>
    </rPh>
    <rPh sb="1" eb="2">
      <t>ウチ</t>
    </rPh>
    <rPh sb="2" eb="3">
      <t>タ</t>
    </rPh>
    <phoneticPr fontId="2"/>
  </si>
  <si>
    <t>和田岡</t>
    <rPh sb="0" eb="2">
      <t>ワダ</t>
    </rPh>
    <rPh sb="2" eb="3">
      <t>オカ</t>
    </rPh>
    <phoneticPr fontId="2"/>
  </si>
  <si>
    <t>倉真</t>
    <rPh sb="0" eb="1">
      <t>クラ</t>
    </rPh>
    <rPh sb="1" eb="2">
      <t>シン</t>
    </rPh>
    <phoneticPr fontId="2"/>
  </si>
  <si>
    <t>掛川市   小計</t>
    <rPh sb="0" eb="2">
      <t>カケガワ</t>
    </rPh>
    <rPh sb="2" eb="3">
      <t>シ</t>
    </rPh>
    <rPh sb="6" eb="8">
      <t>ショウケイ</t>
    </rPh>
    <phoneticPr fontId="2"/>
  </si>
  <si>
    <t>森町</t>
    <rPh sb="0" eb="2">
      <t>モリマチ</t>
    </rPh>
    <phoneticPr fontId="2"/>
  </si>
  <si>
    <t>湖西市</t>
    <phoneticPr fontId="2"/>
  </si>
  <si>
    <t>（29）</t>
    <phoneticPr fontId="2"/>
  </si>
  <si>
    <t>伊豆市・伊豆の国市</t>
    <rPh sb="0" eb="2">
      <t>イズ</t>
    </rPh>
    <rPh sb="2" eb="3">
      <t>シ</t>
    </rPh>
    <rPh sb="4" eb="6">
      <t>イズ</t>
    </rPh>
    <rPh sb="7" eb="8">
      <t>クニ</t>
    </rPh>
    <rPh sb="8" eb="9">
      <t>シ</t>
    </rPh>
    <phoneticPr fontId="2"/>
  </si>
  <si>
    <t>静岡市清水区</t>
    <rPh sb="0" eb="3">
      <t>シズオカシ</t>
    </rPh>
    <rPh sb="3" eb="5">
      <t>シミズ</t>
    </rPh>
    <rPh sb="5" eb="6">
      <t>ク</t>
    </rPh>
    <phoneticPr fontId="2"/>
  </si>
  <si>
    <t>清水区</t>
    <rPh sb="0" eb="2">
      <t>シミズ</t>
    </rPh>
    <rPh sb="2" eb="3">
      <t>ク</t>
    </rPh>
    <phoneticPr fontId="2"/>
  </si>
  <si>
    <t>静岡市清水区 小計</t>
    <rPh sb="0" eb="2">
      <t>シズオカ</t>
    </rPh>
    <rPh sb="2" eb="3">
      <t>シ</t>
    </rPh>
    <rPh sb="3" eb="5">
      <t>シミズ</t>
    </rPh>
    <rPh sb="5" eb="6">
      <t>ク</t>
    </rPh>
    <rPh sb="7" eb="9">
      <t>ショウケイ</t>
    </rPh>
    <phoneticPr fontId="2"/>
  </si>
  <si>
    <t>静岡市葵区･駿河区</t>
    <rPh sb="0" eb="3">
      <t>シズオカシ</t>
    </rPh>
    <rPh sb="3" eb="4">
      <t>アオイ</t>
    </rPh>
    <rPh sb="4" eb="5">
      <t>ク</t>
    </rPh>
    <rPh sb="6" eb="8">
      <t>スルガ</t>
    </rPh>
    <rPh sb="8" eb="9">
      <t>ク</t>
    </rPh>
    <phoneticPr fontId="2"/>
  </si>
  <si>
    <t>葵区･駿河区</t>
    <rPh sb="0" eb="1">
      <t>アオイ</t>
    </rPh>
    <rPh sb="1" eb="2">
      <t>ク</t>
    </rPh>
    <rPh sb="3" eb="5">
      <t>スルガ</t>
    </rPh>
    <rPh sb="5" eb="6">
      <t>ク</t>
    </rPh>
    <phoneticPr fontId="2"/>
  </si>
  <si>
    <t>静岡市葵区･駿河区   小 計</t>
    <rPh sb="0" eb="2">
      <t>シズオカ</t>
    </rPh>
    <rPh sb="2" eb="3">
      <t>シ</t>
    </rPh>
    <rPh sb="3" eb="4">
      <t>アオイ</t>
    </rPh>
    <rPh sb="4" eb="5">
      <t>ク</t>
    </rPh>
    <rPh sb="6" eb="8">
      <t>スルガ</t>
    </rPh>
    <rPh sb="8" eb="9">
      <t>ク</t>
    </rPh>
    <rPh sb="12" eb="13">
      <t>ショウ</t>
    </rPh>
    <rPh sb="14" eb="15">
      <t>ケイ</t>
    </rPh>
    <phoneticPr fontId="2"/>
  </si>
  <si>
    <t>榛原郡</t>
    <rPh sb="0" eb="2">
      <t>ハイバラ</t>
    </rPh>
    <rPh sb="2" eb="3">
      <t>グン</t>
    </rPh>
    <phoneticPr fontId="2"/>
  </si>
  <si>
    <t>伊豆の国市</t>
    <rPh sb="0" eb="2">
      <t>イズ</t>
    </rPh>
    <rPh sb="3" eb="5">
      <t>クニシ</t>
    </rPh>
    <phoneticPr fontId="2"/>
  </si>
  <si>
    <t>読静中</t>
    <rPh sb="0" eb="1">
      <t>ヨ</t>
    </rPh>
    <rPh sb="1" eb="2">
      <t>シズ</t>
    </rPh>
    <rPh sb="2" eb="3">
      <t>チュウ</t>
    </rPh>
    <phoneticPr fontId="2"/>
  </si>
  <si>
    <t>（27）</t>
    <phoneticPr fontId="2"/>
  </si>
  <si>
    <t>中央町・上宿町、他</t>
    <rPh sb="0" eb="3">
      <t>チュウオウチョウ</t>
    </rPh>
    <rPh sb="4" eb="5">
      <t>ウエ</t>
    </rPh>
    <rPh sb="5" eb="6">
      <t>ヤド</t>
    </rPh>
    <rPh sb="6" eb="7">
      <t>チョウ</t>
    </rPh>
    <rPh sb="8" eb="9">
      <t>ホカ</t>
    </rPh>
    <phoneticPr fontId="2"/>
  </si>
  <si>
    <t>昭和町・和田町、他</t>
    <rPh sb="0" eb="3">
      <t>ショウワチョウ</t>
    </rPh>
    <rPh sb="4" eb="7">
      <t>ワダチョウ</t>
    </rPh>
    <rPh sb="8" eb="9">
      <t>ホカ</t>
    </rPh>
    <phoneticPr fontId="2"/>
  </si>
  <si>
    <t>南伊豆町</t>
    <rPh sb="0" eb="4">
      <t>ミナミイズチョウ</t>
    </rPh>
    <phoneticPr fontId="2"/>
  </si>
  <si>
    <t>白浜</t>
    <rPh sb="0" eb="2">
      <t>シラハマ</t>
    </rPh>
    <phoneticPr fontId="2"/>
  </si>
  <si>
    <t>河津町</t>
    <rPh sb="0" eb="1">
      <t>カワ</t>
    </rPh>
    <rPh sb="1" eb="2">
      <t>ツ</t>
    </rPh>
    <rPh sb="2" eb="3">
      <t>チョウ</t>
    </rPh>
    <phoneticPr fontId="2"/>
  </si>
  <si>
    <t>松崎町</t>
    <rPh sb="0" eb="3">
      <t>マツザキチョウ</t>
    </rPh>
    <phoneticPr fontId="2"/>
  </si>
  <si>
    <t>小下田</t>
    <rPh sb="0" eb="1">
      <t>ショウ</t>
    </rPh>
    <rPh sb="1" eb="3">
      <t>シモダ</t>
    </rPh>
    <phoneticPr fontId="2"/>
  </si>
  <si>
    <t>八木沢</t>
    <rPh sb="0" eb="2">
      <t>ヤギ</t>
    </rPh>
    <rPh sb="2" eb="3">
      <t>サワ</t>
    </rPh>
    <phoneticPr fontId="2"/>
  </si>
  <si>
    <t>土肥</t>
    <rPh sb="0" eb="2">
      <t>トイ</t>
    </rPh>
    <phoneticPr fontId="2"/>
  </si>
  <si>
    <t>修善寺</t>
    <rPh sb="0" eb="3">
      <t>シュゼンジ</t>
    </rPh>
    <phoneticPr fontId="2"/>
  </si>
  <si>
    <t>中伊豆</t>
    <rPh sb="0" eb="3">
      <t>ナカイズ</t>
    </rPh>
    <phoneticPr fontId="2"/>
  </si>
  <si>
    <t>大仁</t>
    <rPh sb="0" eb="2">
      <t>オオヒト</t>
    </rPh>
    <phoneticPr fontId="2"/>
  </si>
  <si>
    <t>中伊豆</t>
    <rPh sb="0" eb="1">
      <t>ナカ</t>
    </rPh>
    <rPh sb="1" eb="3">
      <t>イズ</t>
    </rPh>
    <phoneticPr fontId="2"/>
  </si>
  <si>
    <t>韮山</t>
    <rPh sb="0" eb="2">
      <t>ニラヤマ</t>
    </rPh>
    <phoneticPr fontId="2"/>
  </si>
  <si>
    <t>大場</t>
    <rPh sb="0" eb="2">
      <t>オオバ</t>
    </rPh>
    <phoneticPr fontId="2"/>
  </si>
  <si>
    <t>函南町</t>
    <rPh sb="0" eb="3">
      <t>カンナミチョウ</t>
    </rPh>
    <phoneticPr fontId="2"/>
  </si>
  <si>
    <t>駅北</t>
    <rPh sb="0" eb="1">
      <t>エキ</t>
    </rPh>
    <rPh sb="1" eb="2">
      <t>キタ</t>
    </rPh>
    <phoneticPr fontId="2"/>
  </si>
  <si>
    <t>旧中郷</t>
    <rPh sb="0" eb="1">
      <t>キュウ</t>
    </rPh>
    <rPh sb="1" eb="3">
      <t>ナカゴウ</t>
    </rPh>
    <phoneticPr fontId="2"/>
  </si>
  <si>
    <t>谷田</t>
    <rPh sb="0" eb="1">
      <t>タニ</t>
    </rPh>
    <rPh sb="1" eb="2">
      <t>タ</t>
    </rPh>
    <phoneticPr fontId="2"/>
  </si>
  <si>
    <t>清水町</t>
    <rPh sb="0" eb="3">
      <t>シミズチョウ</t>
    </rPh>
    <phoneticPr fontId="2"/>
  </si>
  <si>
    <t>長泉町</t>
    <rPh sb="0" eb="3">
      <t>ナガイズミチョウ</t>
    </rPh>
    <phoneticPr fontId="2"/>
  </si>
  <si>
    <t>東地区</t>
    <rPh sb="0" eb="1">
      <t>ヒガシ</t>
    </rPh>
    <rPh sb="1" eb="3">
      <t>チク</t>
    </rPh>
    <phoneticPr fontId="2"/>
  </si>
  <si>
    <t>西地区</t>
    <rPh sb="0" eb="1">
      <t>ニシ</t>
    </rPh>
    <rPh sb="1" eb="3">
      <t>チク</t>
    </rPh>
    <phoneticPr fontId="2"/>
  </si>
  <si>
    <t>深良</t>
    <rPh sb="0" eb="1">
      <t>フカ</t>
    </rPh>
    <rPh sb="1" eb="2">
      <t>ヨ</t>
    </rPh>
    <phoneticPr fontId="2"/>
  </si>
  <si>
    <t>富岡</t>
    <rPh sb="0" eb="2">
      <t>トミオカ</t>
    </rPh>
    <phoneticPr fontId="2"/>
  </si>
  <si>
    <t>須山</t>
    <rPh sb="0" eb="2">
      <t>スヤマ</t>
    </rPh>
    <phoneticPr fontId="2"/>
  </si>
  <si>
    <t>片浜</t>
    <rPh sb="0" eb="2">
      <t>カタハマ</t>
    </rPh>
    <phoneticPr fontId="2"/>
  </si>
  <si>
    <t>愛鷹</t>
    <rPh sb="0" eb="1">
      <t>アイ</t>
    </rPh>
    <rPh sb="1" eb="2">
      <t>タカ</t>
    </rPh>
    <phoneticPr fontId="2"/>
  </si>
  <si>
    <t>駅北東部</t>
    <rPh sb="0" eb="1">
      <t>エキ</t>
    </rPh>
    <rPh sb="1" eb="2">
      <t>キタ</t>
    </rPh>
    <rPh sb="2" eb="4">
      <t>トウブ</t>
    </rPh>
    <phoneticPr fontId="2"/>
  </si>
  <si>
    <t>駅北西部</t>
    <rPh sb="0" eb="1">
      <t>エキ</t>
    </rPh>
    <rPh sb="1" eb="2">
      <t>キタ</t>
    </rPh>
    <rPh sb="2" eb="4">
      <t>セイブ</t>
    </rPh>
    <phoneticPr fontId="2"/>
  </si>
  <si>
    <t>万野</t>
    <rPh sb="0" eb="2">
      <t>マンノ</t>
    </rPh>
    <phoneticPr fontId="2"/>
  </si>
  <si>
    <t>中之郷・岩淵</t>
    <rPh sb="0" eb="3">
      <t>ナカノゴウ</t>
    </rPh>
    <rPh sb="4" eb="6">
      <t>イワブチ</t>
    </rPh>
    <phoneticPr fontId="2"/>
  </si>
  <si>
    <t>由比川以西</t>
    <rPh sb="0" eb="2">
      <t>ユイ</t>
    </rPh>
    <rPh sb="2" eb="3">
      <t>カワ</t>
    </rPh>
    <rPh sb="3" eb="4">
      <t>イ</t>
    </rPh>
    <rPh sb="4" eb="5">
      <t>ニシ</t>
    </rPh>
    <phoneticPr fontId="2"/>
  </si>
  <si>
    <t>大井川</t>
    <rPh sb="0" eb="3">
      <t>オオイガワ</t>
    </rPh>
    <phoneticPr fontId="2"/>
  </si>
  <si>
    <t>大富</t>
    <rPh sb="0" eb="1">
      <t>オオ</t>
    </rPh>
    <rPh sb="1" eb="2">
      <t>ト</t>
    </rPh>
    <phoneticPr fontId="2"/>
  </si>
  <si>
    <t>東益津</t>
    <rPh sb="0" eb="3">
      <t>ヒガシマシヅ</t>
    </rPh>
    <phoneticPr fontId="2"/>
  </si>
  <si>
    <t>焼津</t>
    <rPh sb="0" eb="2">
      <t>ヤイヅ</t>
    </rPh>
    <phoneticPr fontId="2"/>
  </si>
  <si>
    <t>豊田</t>
    <rPh sb="0" eb="2">
      <t>トヨダ</t>
    </rPh>
    <phoneticPr fontId="2"/>
  </si>
  <si>
    <t>石津</t>
    <rPh sb="0" eb="2">
      <t>イシヅ</t>
    </rPh>
    <phoneticPr fontId="2"/>
  </si>
  <si>
    <t>小川</t>
    <rPh sb="0" eb="2">
      <t>オガワ</t>
    </rPh>
    <phoneticPr fontId="2"/>
  </si>
  <si>
    <t>和田</t>
    <rPh sb="0" eb="2">
      <t>ワダ</t>
    </rPh>
    <phoneticPr fontId="2"/>
  </si>
  <si>
    <t>葉梨</t>
    <rPh sb="0" eb="2">
      <t>ハナシ</t>
    </rPh>
    <phoneticPr fontId="2"/>
  </si>
  <si>
    <t>広幡</t>
    <rPh sb="0" eb="1">
      <t>ヒロシ</t>
    </rPh>
    <rPh sb="1" eb="2">
      <t>ハタ</t>
    </rPh>
    <phoneticPr fontId="2"/>
  </si>
  <si>
    <t>西益津</t>
    <rPh sb="0" eb="3">
      <t>ニシマシヅ</t>
    </rPh>
    <phoneticPr fontId="2"/>
  </si>
  <si>
    <t>藤枝</t>
    <rPh sb="0" eb="2">
      <t>フジエダ</t>
    </rPh>
    <phoneticPr fontId="2"/>
  </si>
  <si>
    <t>藤岡</t>
    <rPh sb="0" eb="2">
      <t>フジオカ</t>
    </rPh>
    <phoneticPr fontId="2"/>
  </si>
  <si>
    <t>駅前駅北</t>
    <rPh sb="0" eb="2">
      <t>エキマエ</t>
    </rPh>
    <rPh sb="2" eb="3">
      <t>エキ</t>
    </rPh>
    <rPh sb="3" eb="4">
      <t>キタ</t>
    </rPh>
    <phoneticPr fontId="2"/>
  </si>
  <si>
    <t>駅南東部</t>
    <rPh sb="0" eb="2">
      <t>エキナン</t>
    </rPh>
    <rPh sb="2" eb="4">
      <t>トウブ</t>
    </rPh>
    <phoneticPr fontId="2"/>
  </si>
  <si>
    <t>駅南西部</t>
    <rPh sb="0" eb="2">
      <t>エキナン</t>
    </rPh>
    <rPh sb="2" eb="4">
      <t>セイブ</t>
    </rPh>
    <phoneticPr fontId="2"/>
  </si>
  <si>
    <t>駅南南部</t>
    <rPh sb="0" eb="2">
      <t>エキナン</t>
    </rPh>
    <rPh sb="2" eb="4">
      <t>ナンブ</t>
    </rPh>
    <phoneticPr fontId="2"/>
  </si>
  <si>
    <t>駅南北部</t>
    <rPh sb="0" eb="2">
      <t>エキナン</t>
    </rPh>
    <rPh sb="2" eb="4">
      <t>ホクブ</t>
    </rPh>
    <phoneticPr fontId="2"/>
  </si>
  <si>
    <t>家山</t>
    <rPh sb="0" eb="1">
      <t>イエ</t>
    </rPh>
    <rPh sb="1" eb="2">
      <t>ヤマ</t>
    </rPh>
    <phoneticPr fontId="2"/>
  </si>
  <si>
    <t>本川根</t>
    <rPh sb="0" eb="3">
      <t>ホンカワネ</t>
    </rPh>
    <phoneticPr fontId="2"/>
  </si>
  <si>
    <t>片岡</t>
    <rPh sb="0" eb="2">
      <t>カタオカ</t>
    </rPh>
    <phoneticPr fontId="2"/>
  </si>
  <si>
    <t>川尻</t>
    <rPh sb="0" eb="2">
      <t>カワジリ</t>
    </rPh>
    <phoneticPr fontId="2"/>
  </si>
  <si>
    <t>細江</t>
    <rPh sb="0" eb="2">
      <t>ホソエ</t>
    </rPh>
    <phoneticPr fontId="2"/>
  </si>
  <si>
    <t>相良</t>
    <rPh sb="0" eb="2">
      <t>サガラ</t>
    </rPh>
    <phoneticPr fontId="2"/>
  </si>
  <si>
    <t>萩間</t>
    <rPh sb="0" eb="1">
      <t>ハギ</t>
    </rPh>
    <rPh sb="1" eb="2">
      <t>マ</t>
    </rPh>
    <phoneticPr fontId="2"/>
  </si>
  <si>
    <t>須々木</t>
    <rPh sb="0" eb="3">
      <t>ススキ</t>
    </rPh>
    <phoneticPr fontId="2"/>
  </si>
  <si>
    <t>浜岡</t>
    <phoneticPr fontId="2"/>
  </si>
  <si>
    <t>菊川</t>
    <rPh sb="0" eb="2">
      <t>キクガワ</t>
    </rPh>
    <phoneticPr fontId="2"/>
  </si>
  <si>
    <t>小笠</t>
    <rPh sb="0" eb="2">
      <t>オガサ</t>
    </rPh>
    <phoneticPr fontId="2"/>
  </si>
  <si>
    <t>駅北口周辺部</t>
    <rPh sb="0" eb="1">
      <t>エキ</t>
    </rPh>
    <rPh sb="1" eb="3">
      <t>キタグチ</t>
    </rPh>
    <rPh sb="3" eb="5">
      <t>シュウヘン</t>
    </rPh>
    <rPh sb="5" eb="6">
      <t>ブ</t>
    </rPh>
    <phoneticPr fontId="2"/>
  </si>
  <si>
    <t>中心部</t>
    <rPh sb="0" eb="3">
      <t>チュウシンブ</t>
    </rPh>
    <phoneticPr fontId="2"/>
  </si>
  <si>
    <t>大須賀</t>
    <rPh sb="0" eb="1">
      <t>オオ</t>
    </rPh>
    <rPh sb="1" eb="3">
      <t>スガ</t>
    </rPh>
    <phoneticPr fontId="2"/>
  </si>
  <si>
    <t>浅羽</t>
    <rPh sb="0" eb="2">
      <t>アサバ</t>
    </rPh>
    <phoneticPr fontId="2"/>
  </si>
  <si>
    <t>袋井市浅羽</t>
    <rPh sb="0" eb="3">
      <t>フクロイシ</t>
    </rPh>
    <rPh sb="3" eb="5">
      <t>アサバ</t>
    </rPh>
    <phoneticPr fontId="2"/>
  </si>
  <si>
    <t>南地区</t>
    <rPh sb="0" eb="1">
      <t>ミナミ</t>
    </rPh>
    <rPh sb="1" eb="3">
      <t>チク</t>
    </rPh>
    <phoneticPr fontId="2"/>
  </si>
  <si>
    <t>北地区</t>
    <rPh sb="0" eb="1">
      <t>キタ</t>
    </rPh>
    <rPh sb="1" eb="3">
      <t>チク</t>
    </rPh>
    <phoneticPr fontId="2"/>
  </si>
  <si>
    <t>新池・川井、他</t>
    <rPh sb="0" eb="1">
      <t>シン</t>
    </rPh>
    <rPh sb="1" eb="2">
      <t>イケ</t>
    </rPh>
    <rPh sb="3" eb="5">
      <t>カワイ</t>
    </rPh>
    <rPh sb="6" eb="7">
      <t>ホカ</t>
    </rPh>
    <phoneticPr fontId="2"/>
  </si>
  <si>
    <t>豊沢・愛野</t>
    <rPh sb="0" eb="2">
      <t>トヨサワ</t>
    </rPh>
    <rPh sb="3" eb="4">
      <t>アイ</t>
    </rPh>
    <rPh sb="4" eb="5">
      <t>ノ</t>
    </rPh>
    <phoneticPr fontId="2"/>
  </si>
  <si>
    <t>柳原・高南団地</t>
    <rPh sb="0" eb="2">
      <t>ヤナギハラ</t>
    </rPh>
    <rPh sb="3" eb="4">
      <t>タカ</t>
    </rPh>
    <rPh sb="4" eb="5">
      <t>ミナミ</t>
    </rPh>
    <rPh sb="5" eb="7">
      <t>ダンチ</t>
    </rPh>
    <phoneticPr fontId="2"/>
  </si>
  <si>
    <t>駅前・栄町・三門町</t>
    <rPh sb="0" eb="2">
      <t>エキマエ</t>
    </rPh>
    <rPh sb="3" eb="5">
      <t>サカエチョウ</t>
    </rPh>
    <rPh sb="6" eb="7">
      <t>サン</t>
    </rPh>
    <rPh sb="7" eb="8">
      <t>モン</t>
    </rPh>
    <rPh sb="8" eb="9">
      <t>チョウ</t>
    </rPh>
    <phoneticPr fontId="2"/>
  </si>
  <si>
    <t>広岡･国本</t>
    <rPh sb="0" eb="2">
      <t>ヒロオカ</t>
    </rPh>
    <rPh sb="3" eb="5">
      <t>コクモト</t>
    </rPh>
    <phoneticPr fontId="2"/>
  </si>
  <si>
    <t>葛川・西山口</t>
    <rPh sb="0" eb="1">
      <t>カツ</t>
    </rPh>
    <rPh sb="1" eb="2">
      <t>カワ</t>
    </rPh>
    <rPh sb="3" eb="6">
      <t>ニシヤマグチ</t>
    </rPh>
    <phoneticPr fontId="2"/>
  </si>
  <si>
    <t>水垂・葛ヶ丘</t>
    <rPh sb="0" eb="1">
      <t>ミズ</t>
    </rPh>
    <rPh sb="1" eb="2">
      <t>タ</t>
    </rPh>
    <rPh sb="3" eb="4">
      <t>カツ</t>
    </rPh>
    <rPh sb="5" eb="6">
      <t>オカ</t>
    </rPh>
    <phoneticPr fontId="2"/>
  </si>
  <si>
    <t>西・東山口、他</t>
    <rPh sb="0" eb="1">
      <t>ニシ</t>
    </rPh>
    <rPh sb="2" eb="3">
      <t>ヒガシ</t>
    </rPh>
    <rPh sb="3" eb="5">
      <t>ヤマグチ</t>
    </rPh>
    <rPh sb="6" eb="7">
      <t>ホカ</t>
    </rPh>
    <phoneticPr fontId="2"/>
  </si>
  <si>
    <t>二瀬川・谷の口・大池</t>
    <rPh sb="0" eb="1">
      <t>ニ</t>
    </rPh>
    <rPh sb="1" eb="3">
      <t>セガワ</t>
    </rPh>
    <rPh sb="4" eb="5">
      <t>タニ</t>
    </rPh>
    <rPh sb="6" eb="7">
      <t>クチ</t>
    </rPh>
    <rPh sb="8" eb="10">
      <t>オオイケ</t>
    </rPh>
    <phoneticPr fontId="2"/>
  </si>
  <si>
    <t>初馬・西郷</t>
    <rPh sb="0" eb="1">
      <t>ハツ</t>
    </rPh>
    <rPh sb="1" eb="2">
      <t>ウマ</t>
    </rPh>
    <rPh sb="3" eb="5">
      <t>サイゴウ</t>
    </rPh>
    <phoneticPr fontId="2"/>
  </si>
  <si>
    <t>大沢・菅山</t>
    <rPh sb="0" eb="2">
      <t>オオサワ</t>
    </rPh>
    <rPh sb="3" eb="4">
      <t>スガ</t>
    </rPh>
    <rPh sb="4" eb="5">
      <t>ヤマ</t>
    </rPh>
    <phoneticPr fontId="2"/>
  </si>
  <si>
    <t>神戸・大幡</t>
    <rPh sb="0" eb="2">
      <t>コウベ</t>
    </rPh>
    <rPh sb="3" eb="5">
      <t>オオハタ</t>
    </rPh>
    <phoneticPr fontId="2"/>
  </si>
  <si>
    <t>瀬戸谷・稲葉</t>
    <rPh sb="0" eb="2">
      <t>セト</t>
    </rPh>
    <rPh sb="2" eb="3">
      <t>ヤ</t>
    </rPh>
    <rPh sb="4" eb="6">
      <t>イナバ</t>
    </rPh>
    <phoneticPr fontId="2"/>
  </si>
  <si>
    <t>志太・瀬古</t>
    <rPh sb="0" eb="2">
      <t>シダ</t>
    </rPh>
    <rPh sb="3" eb="5">
      <t>セコ</t>
    </rPh>
    <phoneticPr fontId="2"/>
  </si>
  <si>
    <t>浜当目・東益津</t>
    <rPh sb="0" eb="3">
      <t>ハマトウメ</t>
    </rPh>
    <rPh sb="4" eb="7">
      <t>ヒガシマシヅ</t>
    </rPh>
    <phoneticPr fontId="2"/>
  </si>
  <si>
    <t>駅北・八楠</t>
    <rPh sb="0" eb="1">
      <t>エキ</t>
    </rPh>
    <rPh sb="1" eb="2">
      <t>キタ</t>
    </rPh>
    <rPh sb="3" eb="4">
      <t>ハチ</t>
    </rPh>
    <rPh sb="4" eb="5">
      <t>クスノキ</t>
    </rPh>
    <phoneticPr fontId="2"/>
  </si>
  <si>
    <t>栄・本町</t>
    <rPh sb="0" eb="1">
      <t>サカ</t>
    </rPh>
    <rPh sb="2" eb="4">
      <t>ホンマチ</t>
    </rPh>
    <phoneticPr fontId="2"/>
  </si>
  <si>
    <t>小川・豊田</t>
    <rPh sb="0" eb="2">
      <t>オガワ</t>
    </rPh>
    <rPh sb="3" eb="5">
      <t>トヨダ</t>
    </rPh>
    <phoneticPr fontId="2"/>
  </si>
  <si>
    <t>石津・和田</t>
    <rPh sb="0" eb="2">
      <t>イシヅ</t>
    </rPh>
    <rPh sb="3" eb="5">
      <t>ワダ</t>
    </rPh>
    <phoneticPr fontId="2"/>
  </si>
  <si>
    <t>大富・大島</t>
    <rPh sb="0" eb="2">
      <t>オオトミ</t>
    </rPh>
    <rPh sb="3" eb="5">
      <t>オオジマ</t>
    </rPh>
    <phoneticPr fontId="2"/>
  </si>
  <si>
    <t>大富・大島</t>
    <rPh sb="0" eb="1">
      <t>オオ</t>
    </rPh>
    <rPh sb="1" eb="2">
      <t>トミ</t>
    </rPh>
    <rPh sb="3" eb="5">
      <t>オオジマ</t>
    </rPh>
    <phoneticPr fontId="2"/>
  </si>
  <si>
    <t>宗高・上小杉</t>
    <rPh sb="0" eb="1">
      <t>ムネ</t>
    </rPh>
    <rPh sb="1" eb="2">
      <t>タカ</t>
    </rPh>
    <rPh sb="3" eb="4">
      <t>カミ</t>
    </rPh>
    <rPh sb="4" eb="6">
      <t>コスギ</t>
    </rPh>
    <phoneticPr fontId="2"/>
  </si>
  <si>
    <t>西島・中島・飯淵</t>
    <rPh sb="0" eb="2">
      <t>ニシジマ</t>
    </rPh>
    <rPh sb="3" eb="5">
      <t>ナカジマ</t>
    </rPh>
    <rPh sb="6" eb="8">
      <t>イイブチ</t>
    </rPh>
    <phoneticPr fontId="2"/>
  </si>
  <si>
    <t>淀師・宮原・外神</t>
    <rPh sb="0" eb="1">
      <t>ヨド</t>
    </rPh>
    <rPh sb="1" eb="2">
      <t>シ</t>
    </rPh>
    <rPh sb="3" eb="5">
      <t>ミヤハラ</t>
    </rPh>
    <rPh sb="6" eb="7">
      <t>ソト</t>
    </rPh>
    <rPh sb="7" eb="8">
      <t>カミ</t>
    </rPh>
    <phoneticPr fontId="2"/>
  </si>
  <si>
    <t>白糸・上井出</t>
    <rPh sb="0" eb="2">
      <t>シライト</t>
    </rPh>
    <rPh sb="3" eb="4">
      <t>ウエ</t>
    </rPh>
    <rPh sb="4" eb="6">
      <t>イデ</t>
    </rPh>
    <phoneticPr fontId="2"/>
  </si>
  <si>
    <t>中里・野中・星山</t>
    <rPh sb="0" eb="2">
      <t>ナカザト</t>
    </rPh>
    <rPh sb="3" eb="5">
      <t>ノナカ</t>
    </rPh>
    <rPh sb="6" eb="8">
      <t>ホシヤマ</t>
    </rPh>
    <phoneticPr fontId="2"/>
  </si>
  <si>
    <t>小泉・杉田・大岩</t>
    <rPh sb="0" eb="2">
      <t>コイズミ</t>
    </rPh>
    <rPh sb="3" eb="5">
      <t>スギタ</t>
    </rPh>
    <rPh sb="6" eb="8">
      <t>オオイワ</t>
    </rPh>
    <phoneticPr fontId="2"/>
  </si>
  <si>
    <t>山宮・北山以北</t>
    <rPh sb="0" eb="2">
      <t>ヤマミヤ</t>
    </rPh>
    <rPh sb="3" eb="5">
      <t>キタヤマ</t>
    </rPh>
    <rPh sb="5" eb="6">
      <t>イ</t>
    </rPh>
    <rPh sb="6" eb="7">
      <t>キタ</t>
    </rPh>
    <phoneticPr fontId="2"/>
  </si>
  <si>
    <t>金岡・沢田・岡宮</t>
    <rPh sb="0" eb="1">
      <t>カネ</t>
    </rPh>
    <rPh sb="1" eb="2">
      <t>オカ</t>
    </rPh>
    <rPh sb="3" eb="5">
      <t>サワダ</t>
    </rPh>
    <rPh sb="6" eb="8">
      <t>オカミヤ</t>
    </rPh>
    <phoneticPr fontId="2"/>
  </si>
  <si>
    <t>今沢・片浜</t>
    <rPh sb="0" eb="2">
      <t>イマザワ</t>
    </rPh>
    <rPh sb="3" eb="5">
      <t>カタハマ</t>
    </rPh>
    <phoneticPr fontId="2"/>
  </si>
  <si>
    <t>駅南中心・千本</t>
    <rPh sb="0" eb="2">
      <t>エキナン</t>
    </rPh>
    <rPh sb="2" eb="4">
      <t>チュウシン</t>
    </rPh>
    <rPh sb="5" eb="7">
      <t>センボン</t>
    </rPh>
    <phoneticPr fontId="2"/>
  </si>
  <si>
    <t>大平・清水町徳倉</t>
    <rPh sb="0" eb="2">
      <t>オオヒラ</t>
    </rPh>
    <rPh sb="3" eb="6">
      <t>シミズチョウ</t>
    </rPh>
    <rPh sb="6" eb="7">
      <t>トク</t>
    </rPh>
    <rPh sb="7" eb="8">
      <t>クラ</t>
    </rPh>
    <phoneticPr fontId="2"/>
  </si>
  <si>
    <t>静浦・口野</t>
    <rPh sb="0" eb="1">
      <t>シズ</t>
    </rPh>
    <rPh sb="1" eb="2">
      <t>ウラ</t>
    </rPh>
    <rPh sb="3" eb="4">
      <t>クチ</t>
    </rPh>
    <rPh sb="4" eb="5">
      <t>ノ</t>
    </rPh>
    <phoneticPr fontId="2"/>
  </si>
  <si>
    <t>かまど・中清水・駒門（ＦＢ）</t>
    <rPh sb="4" eb="5">
      <t>ナカ</t>
    </rPh>
    <rPh sb="5" eb="7">
      <t>シミズ</t>
    </rPh>
    <rPh sb="8" eb="9">
      <t>コマ</t>
    </rPh>
    <rPh sb="9" eb="10">
      <t>モン</t>
    </rPh>
    <phoneticPr fontId="2"/>
  </si>
  <si>
    <t>住吉</t>
    <rPh sb="0" eb="2">
      <t>スミヨシ</t>
    </rPh>
    <phoneticPr fontId="2"/>
  </si>
  <si>
    <t>静波</t>
    <rPh sb="0" eb="1">
      <t>シズ</t>
    </rPh>
    <rPh sb="1" eb="2">
      <t>ナミ</t>
    </rPh>
    <phoneticPr fontId="2"/>
  </si>
  <si>
    <t>波津・相良・福岡</t>
    <rPh sb="0" eb="1">
      <t>ナミ</t>
    </rPh>
    <rPh sb="1" eb="2">
      <t>ツ</t>
    </rPh>
    <rPh sb="3" eb="5">
      <t>サガラ</t>
    </rPh>
    <rPh sb="6" eb="8">
      <t>フクオカ</t>
    </rPh>
    <phoneticPr fontId="2"/>
  </si>
  <si>
    <t>地頭方</t>
    <rPh sb="0" eb="2">
      <t>ジトウ</t>
    </rPh>
    <rPh sb="2" eb="3">
      <t>ガタ</t>
    </rPh>
    <phoneticPr fontId="2"/>
  </si>
  <si>
    <t>今之浦・安久路</t>
    <rPh sb="0" eb="1">
      <t>イマ</t>
    </rPh>
    <rPh sb="1" eb="2">
      <t>ノ</t>
    </rPh>
    <rPh sb="2" eb="3">
      <t>ウラ</t>
    </rPh>
    <rPh sb="4" eb="5">
      <t>アン</t>
    </rPh>
    <rPh sb="5" eb="6">
      <t>ク</t>
    </rPh>
    <rPh sb="6" eb="7">
      <t>ミチ</t>
    </rPh>
    <phoneticPr fontId="2"/>
  </si>
  <si>
    <t>新貝・三ヶ野</t>
    <rPh sb="0" eb="2">
      <t>シンカイ</t>
    </rPh>
    <rPh sb="3" eb="4">
      <t>３</t>
    </rPh>
    <rPh sb="5" eb="6">
      <t>ノ</t>
    </rPh>
    <phoneticPr fontId="2"/>
  </si>
  <si>
    <t>大原・鎌田</t>
    <rPh sb="0" eb="2">
      <t>オオハラ</t>
    </rPh>
    <rPh sb="3" eb="5">
      <t>カマタ</t>
    </rPh>
    <phoneticPr fontId="2"/>
  </si>
  <si>
    <t>匂坂・豊岡</t>
    <rPh sb="0" eb="1">
      <t>ニオイ</t>
    </rPh>
    <rPh sb="1" eb="2">
      <t>サカ</t>
    </rPh>
    <rPh sb="3" eb="5">
      <t>トヨオカ</t>
    </rPh>
    <phoneticPr fontId="2"/>
  </si>
  <si>
    <t>安久路・明ケ島</t>
    <rPh sb="0" eb="1">
      <t>ヤス</t>
    </rPh>
    <rPh sb="1" eb="2">
      <t>キュウ</t>
    </rPh>
    <rPh sb="2" eb="3">
      <t>ミチ</t>
    </rPh>
    <rPh sb="4" eb="5">
      <t>ア</t>
    </rPh>
    <rPh sb="6" eb="7">
      <t>シマ</t>
    </rPh>
    <phoneticPr fontId="2"/>
  </si>
  <si>
    <t>入野・佐鳴台</t>
    <rPh sb="0" eb="2">
      <t>イリノ</t>
    </rPh>
    <rPh sb="3" eb="6">
      <t>サナル</t>
    </rPh>
    <phoneticPr fontId="2"/>
  </si>
  <si>
    <t>和地・湖東、他</t>
    <rPh sb="0" eb="1">
      <t>ワ</t>
    </rPh>
    <rPh sb="1" eb="2">
      <t>チ</t>
    </rPh>
    <rPh sb="3" eb="5">
      <t>コトウ</t>
    </rPh>
    <rPh sb="6" eb="7">
      <t>ホカ</t>
    </rPh>
    <phoneticPr fontId="2"/>
  </si>
  <si>
    <t>浜北南東部</t>
    <rPh sb="0" eb="1">
      <t>ハマ</t>
    </rPh>
    <rPh sb="1" eb="2">
      <t>キタ</t>
    </rPh>
    <rPh sb="2" eb="5">
      <t>ナントウブ</t>
    </rPh>
    <phoneticPr fontId="2"/>
  </si>
  <si>
    <t>貴布祢・沼</t>
    <rPh sb="0" eb="1">
      <t>キ</t>
    </rPh>
    <rPh sb="1" eb="2">
      <t>ヌノ</t>
    </rPh>
    <rPh sb="2" eb="3">
      <t>ネ</t>
    </rPh>
    <rPh sb="4" eb="5">
      <t>ヌマ</t>
    </rPh>
    <phoneticPr fontId="2"/>
  </si>
  <si>
    <t>天竜</t>
    <rPh sb="0" eb="2">
      <t>テンリュウ</t>
    </rPh>
    <phoneticPr fontId="2"/>
  </si>
  <si>
    <t>浜北於呂・根樫・尾野</t>
    <rPh sb="0" eb="1">
      <t>ハマ</t>
    </rPh>
    <rPh sb="1" eb="2">
      <t>キタ</t>
    </rPh>
    <rPh sb="2" eb="3">
      <t>オ</t>
    </rPh>
    <rPh sb="3" eb="4">
      <t>ロ</t>
    </rPh>
    <rPh sb="5" eb="7">
      <t>ネガシ</t>
    </rPh>
    <rPh sb="8" eb="9">
      <t>オ</t>
    </rPh>
    <rPh sb="9" eb="10">
      <t>ノ</t>
    </rPh>
    <phoneticPr fontId="2"/>
  </si>
  <si>
    <t>佐久間</t>
    <rPh sb="0" eb="3">
      <t>サクマ</t>
    </rPh>
    <phoneticPr fontId="2"/>
  </si>
  <si>
    <t>雄踏</t>
    <rPh sb="0" eb="2">
      <t>ユウトウ</t>
    </rPh>
    <phoneticPr fontId="2"/>
  </si>
  <si>
    <t>舞阪</t>
    <rPh sb="0" eb="2">
      <t>マイサカ</t>
    </rPh>
    <phoneticPr fontId="2"/>
  </si>
  <si>
    <t>馬郡町・篠原町・坪井町</t>
    <rPh sb="0" eb="3">
      <t>マゴオリチョウ</t>
    </rPh>
    <rPh sb="4" eb="7">
      <t>シノハラチョウ</t>
    </rPh>
    <rPh sb="8" eb="11">
      <t>ツボイチョウ</t>
    </rPh>
    <phoneticPr fontId="2"/>
  </si>
  <si>
    <t>鷲津・古見</t>
    <rPh sb="0" eb="2">
      <t>ワシヅ</t>
    </rPh>
    <rPh sb="3" eb="4">
      <t>フル</t>
    </rPh>
    <rPh sb="4" eb="5">
      <t>ミ</t>
    </rPh>
    <phoneticPr fontId="2"/>
  </si>
  <si>
    <t>新所・太田</t>
    <rPh sb="0" eb="1">
      <t>シン</t>
    </rPh>
    <rPh sb="1" eb="2">
      <t>ショ</t>
    </rPh>
    <rPh sb="3" eb="5">
      <t>オオタ</t>
    </rPh>
    <phoneticPr fontId="2"/>
  </si>
  <si>
    <t>新所原地区</t>
    <rPh sb="0" eb="3">
      <t>シンジョハラ</t>
    </rPh>
    <rPh sb="3" eb="5">
      <t>チク</t>
    </rPh>
    <phoneticPr fontId="2"/>
  </si>
  <si>
    <t>細江気賀</t>
    <rPh sb="0" eb="2">
      <t>ホソエ</t>
    </rPh>
    <rPh sb="2" eb="4">
      <t>キガ</t>
    </rPh>
    <phoneticPr fontId="2"/>
  </si>
  <si>
    <t>引佐奥山</t>
    <rPh sb="0" eb="2">
      <t>イナサ</t>
    </rPh>
    <rPh sb="2" eb="4">
      <t>オクヤマ</t>
    </rPh>
    <phoneticPr fontId="2"/>
  </si>
  <si>
    <t>和光町</t>
    <rPh sb="0" eb="3">
      <t>ワコウチョウ</t>
    </rPh>
    <phoneticPr fontId="2"/>
  </si>
  <si>
    <t>細江気賀</t>
    <phoneticPr fontId="2"/>
  </si>
  <si>
    <t>引佐奥山</t>
    <phoneticPr fontId="2"/>
  </si>
  <si>
    <t>引佐</t>
    <phoneticPr fontId="2"/>
  </si>
  <si>
    <t>東海岸</t>
    <phoneticPr fontId="2"/>
  </si>
  <si>
    <t>駿河区</t>
    <rPh sb="0" eb="2">
      <t>スルガ</t>
    </rPh>
    <rPh sb="2" eb="3">
      <t>ク</t>
    </rPh>
    <phoneticPr fontId="2"/>
  </si>
  <si>
    <t>葵区・</t>
    <rPh sb="0" eb="1">
      <t>アオイ</t>
    </rPh>
    <rPh sb="1" eb="2">
      <t>ク</t>
    </rPh>
    <phoneticPr fontId="2"/>
  </si>
  <si>
    <t>／</t>
    <phoneticPr fontId="2"/>
  </si>
  <si>
    <t>稲取</t>
    <rPh sb="0" eb="1">
      <t>イネ</t>
    </rPh>
    <rPh sb="1" eb="2">
      <t>トリ</t>
    </rPh>
    <phoneticPr fontId="2"/>
  </si>
  <si>
    <t>下河津</t>
    <rPh sb="0" eb="1">
      <t>シタ</t>
    </rPh>
    <rPh sb="1" eb="2">
      <t>カワ</t>
    </rPh>
    <rPh sb="2" eb="3">
      <t>ツ</t>
    </rPh>
    <phoneticPr fontId="2"/>
  </si>
  <si>
    <t>上河津</t>
    <rPh sb="0" eb="1">
      <t>ウエ</t>
    </rPh>
    <rPh sb="1" eb="2">
      <t>カワ</t>
    </rPh>
    <rPh sb="2" eb="3">
      <t>ツ</t>
    </rPh>
    <phoneticPr fontId="2"/>
  </si>
  <si>
    <t>仁科</t>
    <rPh sb="0" eb="1">
      <t>ニ</t>
    </rPh>
    <rPh sb="1" eb="2">
      <t>シナ</t>
    </rPh>
    <phoneticPr fontId="2"/>
  </si>
  <si>
    <t>戸田</t>
    <rPh sb="0" eb="1">
      <t>ト</t>
    </rPh>
    <rPh sb="1" eb="2">
      <t>タ</t>
    </rPh>
    <phoneticPr fontId="2"/>
  </si>
  <si>
    <t>東椎路・西椎路</t>
    <rPh sb="0" eb="1">
      <t>ヒガシ</t>
    </rPh>
    <rPh sb="1" eb="2">
      <t>シイ</t>
    </rPh>
    <rPh sb="2" eb="3">
      <t>ミチ</t>
    </rPh>
    <phoneticPr fontId="2"/>
  </si>
  <si>
    <t>大塚・原・植田</t>
    <rPh sb="0" eb="2">
      <t>オオツカ</t>
    </rPh>
    <rPh sb="3" eb="4">
      <t>ハラ</t>
    </rPh>
    <rPh sb="5" eb="7">
      <t>ウエダ</t>
    </rPh>
    <phoneticPr fontId="2"/>
  </si>
  <si>
    <t>根古屋・平沼・石川</t>
    <rPh sb="0" eb="3">
      <t>ネゴヤ</t>
    </rPh>
    <rPh sb="4" eb="6">
      <t>ヒラヌマ</t>
    </rPh>
    <rPh sb="7" eb="9">
      <t>イシカワ</t>
    </rPh>
    <phoneticPr fontId="2"/>
  </si>
  <si>
    <t>榛原郡･牧之原市</t>
    <rPh sb="0" eb="2">
      <t>ハイバラ</t>
    </rPh>
    <rPh sb="2" eb="3">
      <t>グン</t>
    </rPh>
    <rPh sb="4" eb="5">
      <t>マキ</t>
    </rPh>
    <rPh sb="5" eb="6">
      <t>ノ</t>
    </rPh>
    <rPh sb="6" eb="7">
      <t>ハラ</t>
    </rPh>
    <rPh sb="7" eb="8">
      <t>シ</t>
    </rPh>
    <phoneticPr fontId="2"/>
  </si>
  <si>
    <t>徳山</t>
    <rPh sb="0" eb="2">
      <t>トクヤマ</t>
    </rPh>
    <phoneticPr fontId="2"/>
  </si>
  <si>
    <t>勝間田・勝俣</t>
    <rPh sb="0" eb="1">
      <t>カ</t>
    </rPh>
    <rPh sb="1" eb="2">
      <t>マ</t>
    </rPh>
    <rPh sb="2" eb="3">
      <t>タ</t>
    </rPh>
    <rPh sb="4" eb="6">
      <t>カツマタ</t>
    </rPh>
    <phoneticPr fontId="2"/>
  </si>
  <si>
    <t>（30）</t>
    <phoneticPr fontId="2"/>
  </si>
  <si>
    <t>毎読
中静</t>
    <rPh sb="0" eb="1">
      <t>マイ</t>
    </rPh>
    <rPh sb="1" eb="2">
      <t>ヨ</t>
    </rPh>
    <rPh sb="3" eb="4">
      <t>ナカ</t>
    </rPh>
    <rPh sb="4" eb="5">
      <t>シズ</t>
    </rPh>
    <phoneticPr fontId="2"/>
  </si>
  <si>
    <t>三ヶ日町周辺</t>
    <rPh sb="0" eb="1">
      <t>サン</t>
    </rPh>
    <rPh sb="2" eb="3">
      <t>ヒ</t>
    </rPh>
    <rPh sb="3" eb="4">
      <t>チョウ</t>
    </rPh>
    <rPh sb="4" eb="6">
      <t>シュウヘン</t>
    </rPh>
    <phoneticPr fontId="2"/>
  </si>
  <si>
    <t>笠井</t>
    <rPh sb="0" eb="2">
      <t>カサイ</t>
    </rPh>
    <phoneticPr fontId="2"/>
  </si>
  <si>
    <t>鷺ノ宮店</t>
    <rPh sb="0" eb="1">
      <t>サギ</t>
    </rPh>
    <rPh sb="2" eb="3">
      <t>ミヤ</t>
    </rPh>
    <phoneticPr fontId="2"/>
  </si>
  <si>
    <t>有玉店</t>
    <rPh sb="0" eb="1">
      <t>ア</t>
    </rPh>
    <rPh sb="1" eb="2">
      <t>タマ</t>
    </rPh>
    <phoneticPr fontId="2"/>
  </si>
  <si>
    <t>積志店</t>
    <rPh sb="0" eb="2">
      <t>セキシ</t>
    </rPh>
    <phoneticPr fontId="2"/>
  </si>
  <si>
    <t>西ヶ崎店</t>
    <rPh sb="0" eb="1">
      <t>ニシ</t>
    </rPh>
    <rPh sb="2" eb="3">
      <t>サキ</t>
    </rPh>
    <phoneticPr fontId="2"/>
  </si>
  <si>
    <t>小松店</t>
    <rPh sb="0" eb="2">
      <t>コマツ</t>
    </rPh>
    <phoneticPr fontId="2"/>
  </si>
  <si>
    <t>内野店</t>
    <rPh sb="0" eb="1">
      <t>ウチ</t>
    </rPh>
    <rPh sb="1" eb="2">
      <t>ノ</t>
    </rPh>
    <phoneticPr fontId="2"/>
  </si>
  <si>
    <t>宮口店</t>
    <rPh sb="0" eb="2">
      <t>ミヤグチ</t>
    </rPh>
    <phoneticPr fontId="2"/>
  </si>
  <si>
    <t>中央店</t>
  </si>
  <si>
    <t>六間通店</t>
  </si>
  <si>
    <t>曳馬店</t>
  </si>
  <si>
    <t>中田店</t>
  </si>
  <si>
    <t>駅南店</t>
  </si>
  <si>
    <t>白脇店</t>
  </si>
  <si>
    <t>南陽店</t>
  </si>
  <si>
    <t>山手店</t>
  </si>
  <si>
    <t>さなる店</t>
  </si>
  <si>
    <t>大平台店</t>
  </si>
  <si>
    <t>浅田店</t>
  </si>
  <si>
    <t>伊場店</t>
  </si>
  <si>
    <t>北部店</t>
  </si>
  <si>
    <t>三方原店</t>
  </si>
  <si>
    <t>高丘店</t>
  </si>
  <si>
    <t>百里店</t>
  </si>
  <si>
    <t>湖東店</t>
  </si>
  <si>
    <t>大人見店</t>
  </si>
  <si>
    <t>駅前店</t>
  </si>
  <si>
    <t>元浜店</t>
  </si>
  <si>
    <t>早出店</t>
  </si>
  <si>
    <t>上島店</t>
  </si>
  <si>
    <t>宮竹店</t>
  </si>
  <si>
    <t>鹿谷店</t>
  </si>
  <si>
    <t>和合店</t>
  </si>
  <si>
    <t>西山店</t>
  </si>
  <si>
    <t>西伊場店</t>
  </si>
  <si>
    <t>和合西店</t>
  </si>
  <si>
    <t>向宿店</t>
  </si>
  <si>
    <t>瓜内店</t>
  </si>
  <si>
    <t>遠州浜店</t>
  </si>
  <si>
    <t>安松店</t>
  </si>
  <si>
    <t>萩丘店</t>
  </si>
  <si>
    <t>初生店</t>
  </si>
  <si>
    <t>城北店</t>
  </si>
  <si>
    <t>鴨江店</t>
  </si>
  <si>
    <t>八幡店</t>
  </si>
  <si>
    <t>神立店</t>
  </si>
  <si>
    <t>寺島店</t>
  </si>
  <si>
    <t>浜団地店</t>
  </si>
  <si>
    <t>海老塚店</t>
  </si>
  <si>
    <t>白羽店</t>
  </si>
  <si>
    <t>中田島店</t>
  </si>
  <si>
    <t>山梨･磐田市笠梅</t>
    <rPh sb="0" eb="2">
      <t>ヤマナシ</t>
    </rPh>
    <rPh sb="3" eb="6">
      <t>イワタシ</t>
    </rPh>
    <rPh sb="6" eb="7">
      <t>カサ</t>
    </rPh>
    <rPh sb="7" eb="8">
      <t>ウメ</t>
    </rPh>
    <phoneticPr fontId="2"/>
  </si>
  <si>
    <t>山梨</t>
    <rPh sb="0" eb="2">
      <t>ヤマナシ</t>
    </rPh>
    <phoneticPr fontId="2"/>
  </si>
  <si>
    <t>上土店</t>
  </si>
  <si>
    <t>麻機店</t>
  </si>
  <si>
    <t>瀬名店</t>
  </si>
  <si>
    <t>用宗店</t>
  </si>
  <si>
    <t>丸子店</t>
  </si>
  <si>
    <t>西店</t>
  </si>
  <si>
    <t>東店</t>
  </si>
  <si>
    <t>南店</t>
  </si>
  <si>
    <t>北店</t>
  </si>
  <si>
    <t>入江店</t>
  </si>
  <si>
    <t>三保店</t>
  </si>
  <si>
    <t>草薙店</t>
  </si>
  <si>
    <t>桜ヶ丘店</t>
  </si>
  <si>
    <t>本店</t>
    <phoneticPr fontId="2"/>
  </si>
  <si>
    <t>榛原郡・牧之原市</t>
    <rPh sb="0" eb="2">
      <t>ハイバラ</t>
    </rPh>
    <rPh sb="2" eb="3">
      <t>グン</t>
    </rPh>
    <phoneticPr fontId="2"/>
  </si>
  <si>
    <t>御前崎市･菊川市</t>
    <rPh sb="0" eb="3">
      <t>オマエザキ</t>
    </rPh>
    <rPh sb="3" eb="4">
      <t>シ</t>
    </rPh>
    <rPh sb="5" eb="7">
      <t>キクガワ</t>
    </rPh>
    <rPh sb="7" eb="8">
      <t>シ</t>
    </rPh>
    <phoneticPr fontId="2"/>
  </si>
  <si>
    <t>宮前店</t>
    <rPh sb="0" eb="2">
      <t>ミヤマエ</t>
    </rPh>
    <phoneticPr fontId="2"/>
  </si>
  <si>
    <t>高島店</t>
  </si>
  <si>
    <t>白銀店</t>
    <rPh sb="0" eb="2">
      <t>ハクギン</t>
    </rPh>
    <phoneticPr fontId="2"/>
  </si>
  <si>
    <t>大岡店</t>
    <rPh sb="0" eb="2">
      <t>オオオカ</t>
    </rPh>
    <phoneticPr fontId="2"/>
  </si>
  <si>
    <t>松長店</t>
    <rPh sb="0" eb="1">
      <t>マツ</t>
    </rPh>
    <rPh sb="1" eb="2">
      <t>ナガ</t>
    </rPh>
    <phoneticPr fontId="2"/>
  </si>
  <si>
    <t>熱川・奈良本・片瀬</t>
    <rPh sb="0" eb="1">
      <t>アツ</t>
    </rPh>
    <rPh sb="1" eb="2">
      <t>カワ</t>
    </rPh>
    <rPh sb="3" eb="5">
      <t>ナラ</t>
    </rPh>
    <rPh sb="5" eb="6">
      <t>ホン</t>
    </rPh>
    <rPh sb="7" eb="9">
      <t>カタセ</t>
    </rPh>
    <phoneticPr fontId="2"/>
  </si>
  <si>
    <t>安良里</t>
    <rPh sb="0" eb="1">
      <t>アン</t>
    </rPh>
    <rPh sb="1" eb="2">
      <t>ヨ</t>
    </rPh>
    <rPh sb="2" eb="3">
      <t>サト</t>
    </rPh>
    <phoneticPr fontId="2"/>
  </si>
  <si>
    <t>宇久須</t>
    <rPh sb="0" eb="1">
      <t>ウ</t>
    </rPh>
    <rPh sb="1" eb="2">
      <t>ク</t>
    </rPh>
    <rPh sb="2" eb="3">
      <t>ス</t>
    </rPh>
    <phoneticPr fontId="2"/>
  </si>
  <si>
    <t>厚原・伝法</t>
    <rPh sb="0" eb="1">
      <t>アツ</t>
    </rPh>
    <rPh sb="1" eb="2">
      <t>ハラ</t>
    </rPh>
    <rPh sb="3" eb="5">
      <t>デンポウ</t>
    </rPh>
    <phoneticPr fontId="2"/>
  </si>
  <si>
    <t>厚原・天間、他</t>
    <rPh sb="0" eb="1">
      <t>アツ</t>
    </rPh>
    <rPh sb="1" eb="2">
      <t>ハラ</t>
    </rPh>
    <rPh sb="3" eb="4">
      <t>テン</t>
    </rPh>
    <rPh sb="4" eb="5">
      <t>アイダ</t>
    </rPh>
    <rPh sb="6" eb="7">
      <t>ホカ</t>
    </rPh>
    <phoneticPr fontId="2"/>
  </si>
  <si>
    <t>久沢・入山瀬・天間</t>
    <rPh sb="0" eb="1">
      <t>ク</t>
    </rPh>
    <rPh sb="1" eb="2">
      <t>サワ</t>
    </rPh>
    <rPh sb="3" eb="6">
      <t>イリヤマセ</t>
    </rPh>
    <rPh sb="7" eb="8">
      <t>テン</t>
    </rPh>
    <rPh sb="8" eb="9">
      <t>アイダ</t>
    </rPh>
    <phoneticPr fontId="2"/>
  </si>
  <si>
    <t>松野</t>
    <rPh sb="0" eb="2">
      <t>マツノ</t>
    </rPh>
    <phoneticPr fontId="2"/>
  </si>
  <si>
    <t>横砂・興津・但沼</t>
    <rPh sb="0" eb="1">
      <t>ヨコ</t>
    </rPh>
    <rPh sb="1" eb="2">
      <t>スナ</t>
    </rPh>
    <rPh sb="3" eb="5">
      <t>オキツ</t>
    </rPh>
    <rPh sb="6" eb="7">
      <t>タン</t>
    </rPh>
    <rPh sb="7" eb="8">
      <t>ヌマ</t>
    </rPh>
    <phoneticPr fontId="2"/>
  </si>
  <si>
    <t>上・下長尾</t>
    <rPh sb="0" eb="1">
      <t>カミ</t>
    </rPh>
    <rPh sb="2" eb="3">
      <t>シタ</t>
    </rPh>
    <rPh sb="3" eb="5">
      <t>ナガオ</t>
    </rPh>
    <phoneticPr fontId="2"/>
  </si>
  <si>
    <t>牧之原市坂部</t>
    <rPh sb="0" eb="4">
      <t>マキノハラシ</t>
    </rPh>
    <rPh sb="4" eb="6">
      <t>サカベ</t>
    </rPh>
    <phoneticPr fontId="2"/>
  </si>
  <si>
    <t>島田市初倉</t>
    <rPh sb="0" eb="3">
      <t>シマダシ</t>
    </rPh>
    <rPh sb="3" eb="4">
      <t>ハツ</t>
    </rPh>
    <rPh sb="4" eb="5">
      <t>クラ</t>
    </rPh>
    <phoneticPr fontId="2"/>
  </si>
  <si>
    <t>榛原郡･牧之原市 小計</t>
    <rPh sb="0" eb="3">
      <t>ハイバラグン</t>
    </rPh>
    <rPh sb="4" eb="5">
      <t>マキ</t>
    </rPh>
    <rPh sb="5" eb="6">
      <t>ノ</t>
    </rPh>
    <rPh sb="6" eb="7">
      <t>ハラ</t>
    </rPh>
    <rPh sb="7" eb="8">
      <t>シ</t>
    </rPh>
    <rPh sb="9" eb="11">
      <t>ショウケイ</t>
    </rPh>
    <phoneticPr fontId="2"/>
  </si>
  <si>
    <t>池新田・合戸・新野</t>
    <rPh sb="0" eb="1">
      <t>イケ</t>
    </rPh>
    <rPh sb="1" eb="3">
      <t>シンデン</t>
    </rPh>
    <rPh sb="4" eb="5">
      <t>アイ</t>
    </rPh>
    <rPh sb="5" eb="6">
      <t>ド</t>
    </rPh>
    <rPh sb="7" eb="9">
      <t>シンノ</t>
    </rPh>
    <phoneticPr fontId="2"/>
  </si>
  <si>
    <t>御前崎市･菊川市 小計</t>
    <rPh sb="0" eb="3">
      <t>オマエザキ</t>
    </rPh>
    <rPh sb="3" eb="4">
      <t>シ</t>
    </rPh>
    <rPh sb="5" eb="7">
      <t>キクガワ</t>
    </rPh>
    <rPh sb="7" eb="8">
      <t>シ</t>
    </rPh>
    <rPh sb="9" eb="11">
      <t>ショウケイ</t>
    </rPh>
    <phoneticPr fontId="2"/>
  </si>
  <si>
    <t>磐田市敷地</t>
    <rPh sb="0" eb="3">
      <t>イワタシ</t>
    </rPh>
    <rPh sb="3" eb="5">
      <t>シキチ</t>
    </rPh>
    <phoneticPr fontId="2"/>
  </si>
  <si>
    <t>川井・高尾・豊沢</t>
    <rPh sb="0" eb="2">
      <t>カワイ</t>
    </rPh>
    <rPh sb="3" eb="5">
      <t>タカオ</t>
    </rPh>
    <rPh sb="6" eb="8">
      <t>トヨサワ</t>
    </rPh>
    <phoneticPr fontId="2"/>
  </si>
  <si>
    <t>浦川</t>
    <rPh sb="0" eb="2">
      <t>ウラカワ</t>
    </rPh>
    <phoneticPr fontId="2"/>
  </si>
  <si>
    <t>細江中川・三和</t>
    <rPh sb="0" eb="1">
      <t>ホソ</t>
    </rPh>
    <rPh sb="1" eb="2">
      <t>エ</t>
    </rPh>
    <rPh sb="2" eb="4">
      <t>ナカガワ</t>
    </rPh>
    <rPh sb="5" eb="7">
      <t>サンワ</t>
    </rPh>
    <phoneticPr fontId="2"/>
  </si>
  <si>
    <t>浜松市浜松地区①</t>
    <rPh sb="0" eb="3">
      <t>ハママツシ</t>
    </rPh>
    <rPh sb="3" eb="5">
      <t>ハママツ</t>
    </rPh>
    <rPh sb="5" eb="7">
      <t>チク</t>
    </rPh>
    <phoneticPr fontId="2"/>
  </si>
  <si>
    <t>浜松地区①  小計</t>
    <rPh sb="0" eb="2">
      <t>ハママツ</t>
    </rPh>
    <rPh sb="2" eb="4">
      <t>チク</t>
    </rPh>
    <rPh sb="7" eb="9">
      <t>ショウケイ</t>
    </rPh>
    <phoneticPr fontId="2"/>
  </si>
  <si>
    <t>浜松地区②  小計</t>
    <rPh sb="0" eb="2">
      <t>ハママツ</t>
    </rPh>
    <rPh sb="2" eb="4">
      <t>チク</t>
    </rPh>
    <rPh sb="7" eb="9">
      <t>ショウケイ</t>
    </rPh>
    <phoneticPr fontId="2"/>
  </si>
  <si>
    <t>浜松①</t>
    <rPh sb="0" eb="2">
      <t>ハママツ</t>
    </rPh>
    <phoneticPr fontId="2"/>
  </si>
  <si>
    <t>浜松②</t>
    <rPh sb="0" eb="2">
      <t>ハママツ</t>
    </rPh>
    <phoneticPr fontId="2"/>
  </si>
  <si>
    <t>（3）</t>
    <phoneticPr fontId="2"/>
  </si>
  <si>
    <t>（4）</t>
    <phoneticPr fontId="2"/>
  </si>
  <si>
    <t>（5）</t>
    <phoneticPr fontId="2"/>
  </si>
  <si>
    <t>（6）</t>
    <phoneticPr fontId="2"/>
  </si>
  <si>
    <t>（8）</t>
    <phoneticPr fontId="2"/>
  </si>
  <si>
    <t>（9）</t>
    <phoneticPr fontId="2"/>
  </si>
  <si>
    <t>毎読
中静</t>
    <rPh sb="3" eb="4">
      <t>ナカ</t>
    </rPh>
    <rPh sb="4" eb="5">
      <t>シズ</t>
    </rPh>
    <phoneticPr fontId="2"/>
  </si>
  <si>
    <t>伊豆市・</t>
    <rPh sb="0" eb="2">
      <t>イズ</t>
    </rPh>
    <rPh sb="2" eb="3">
      <t>シ</t>
    </rPh>
    <phoneticPr fontId="2"/>
  </si>
  <si>
    <t>（7）</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</si>
  <si>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</si>
  <si>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</si>
  <si>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</si>
  <si>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</si>
  <si>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</si>
  <si>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</si>
  <si>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</si>
  <si>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</si>
  <si>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</si>
  <si>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</si>
  <si>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</si>
  <si>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</si>
  <si>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</si>
  <si>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</si>
  <si>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</si>
  <si>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</si>
  <si>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</si>
  <si>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</si>
  <si>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</si>
  <si>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</si>
  <si>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</si>
  <si>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(7)</t>
    <phoneticPr fontId="2"/>
  </si>
  <si>
    <t>（7）</t>
    <phoneticPr fontId="2"/>
  </si>
  <si>
    <t>（8）</t>
    <phoneticPr fontId="2"/>
  </si>
  <si>
    <t>（11）</t>
    <phoneticPr fontId="2"/>
  </si>
  <si>
    <t>（12）</t>
    <phoneticPr fontId="2"/>
  </si>
  <si>
    <t>（13）</t>
    <phoneticPr fontId="2"/>
  </si>
  <si>
    <t>（14）</t>
    <phoneticPr fontId="2"/>
  </si>
  <si>
    <t>（17）</t>
    <phoneticPr fontId="2"/>
  </si>
  <si>
    <t>（18）</t>
    <phoneticPr fontId="2"/>
  </si>
  <si>
    <t>（19）</t>
    <phoneticPr fontId="2"/>
  </si>
  <si>
    <t>（15）</t>
    <phoneticPr fontId="2"/>
  </si>
  <si>
    <t>（16）</t>
    <phoneticPr fontId="2"/>
  </si>
  <si>
    <t>（25）</t>
    <phoneticPr fontId="2"/>
  </si>
  <si>
    <t>（26）</t>
    <phoneticPr fontId="2"/>
  </si>
  <si>
    <t>（20）</t>
    <phoneticPr fontId="2"/>
  </si>
  <si>
    <t>（22）</t>
    <phoneticPr fontId="2"/>
  </si>
  <si>
    <t>（24）</t>
    <phoneticPr fontId="2"/>
  </si>
  <si>
    <t>静岡県東部地区折込部数表</t>
    <rPh sb="0" eb="3">
      <t>シズオカケン</t>
    </rPh>
    <rPh sb="3" eb="5">
      <t>トウブ</t>
    </rPh>
    <rPh sb="5" eb="7">
      <t>チク</t>
    </rPh>
    <rPh sb="7" eb="9">
      <t>オリコミ</t>
    </rPh>
    <rPh sb="9" eb="11">
      <t>ブスウ</t>
    </rPh>
    <rPh sb="11" eb="12">
      <t>ヒョウ</t>
    </rPh>
    <phoneticPr fontId="2"/>
  </si>
  <si>
    <t>静岡県西部地区折込部数表</t>
    <rPh sb="0" eb="3">
      <t>シズオカケン</t>
    </rPh>
    <rPh sb="3" eb="5">
      <t>セイブ</t>
    </rPh>
    <rPh sb="5" eb="7">
      <t>チク</t>
    </rPh>
    <rPh sb="7" eb="9">
      <t>オリコミ</t>
    </rPh>
    <rPh sb="9" eb="11">
      <t>ブスウ</t>
    </rPh>
    <rPh sb="11" eb="12">
      <t>ヒョウ</t>
    </rPh>
    <phoneticPr fontId="2"/>
  </si>
  <si>
    <t>静岡県中部地区折込部数表</t>
    <rPh sb="0" eb="3">
      <t>シズオカケン</t>
    </rPh>
    <rPh sb="3" eb="5">
      <t>チュウブ</t>
    </rPh>
    <rPh sb="5" eb="7">
      <t>チク</t>
    </rPh>
    <rPh sb="7" eb="9">
      <t>オリコミ</t>
    </rPh>
    <rPh sb="9" eb="11">
      <t>ブスウ</t>
    </rPh>
    <rPh sb="11" eb="12">
      <t>ヒョウ</t>
    </rPh>
    <phoneticPr fontId="2"/>
  </si>
  <si>
    <t>富士市船津・境</t>
    <rPh sb="0" eb="2">
      <t>フジ</t>
    </rPh>
    <rPh sb="2" eb="3">
      <t>シ</t>
    </rPh>
    <rPh sb="3" eb="5">
      <t>フナツ</t>
    </rPh>
    <rPh sb="6" eb="7">
      <t>サカイ</t>
    </rPh>
    <phoneticPr fontId="2"/>
  </si>
  <si>
    <t>浜松市①②</t>
    <rPh sb="0" eb="3">
      <t>ハママツシ</t>
    </rPh>
    <phoneticPr fontId="2"/>
  </si>
  <si>
    <t>賀茂郡西伊豆町</t>
    <rPh sb="0" eb="3">
      <t>カモグン</t>
    </rPh>
    <rPh sb="3" eb="4">
      <t>ニシ</t>
    </rPh>
    <rPh sb="4" eb="6">
      <t>イズ</t>
    </rPh>
    <rPh sb="6" eb="7">
      <t>マチ</t>
    </rPh>
    <phoneticPr fontId="2"/>
  </si>
  <si>
    <t>田方郡函南町</t>
    <rPh sb="0" eb="2">
      <t>タガタ</t>
    </rPh>
    <rPh sb="2" eb="3">
      <t>グン</t>
    </rPh>
    <rPh sb="3" eb="5">
      <t>カンナミ</t>
    </rPh>
    <rPh sb="5" eb="6">
      <t>チョウ</t>
    </rPh>
    <phoneticPr fontId="2"/>
  </si>
  <si>
    <t>取込</t>
    <rPh sb="0" eb="2">
      <t>トリコミ</t>
    </rPh>
    <phoneticPr fontId="2"/>
  </si>
  <si>
    <t>販売店コード</t>
    <rPh sb="0" eb="3">
      <t>ハンバイテン</t>
    </rPh>
    <phoneticPr fontId="2"/>
  </si>
  <si>
    <t>支店コード</t>
    <rPh sb="0" eb="2">
      <t>シテン</t>
    </rPh>
    <phoneticPr fontId="2"/>
  </si>
  <si>
    <t>小鹿店</t>
    <phoneticPr fontId="2"/>
  </si>
  <si>
    <t>中島店</t>
    <rPh sb="0" eb="2">
      <t>ナカジマ</t>
    </rPh>
    <rPh sb="2" eb="3">
      <t>テン</t>
    </rPh>
    <phoneticPr fontId="2"/>
  </si>
  <si>
    <t>登呂店</t>
    <rPh sb="0" eb="2">
      <t>トロ</t>
    </rPh>
    <rPh sb="2" eb="3">
      <t>テン</t>
    </rPh>
    <phoneticPr fontId="2"/>
  </si>
  <si>
    <t>駿東郡小山町須走</t>
    <rPh sb="0" eb="3">
      <t>スントウグン</t>
    </rPh>
    <rPh sb="3" eb="6">
      <t>コヤマチョウ</t>
    </rPh>
    <rPh sb="6" eb="7">
      <t>ス</t>
    </rPh>
    <rPh sb="7" eb="8">
      <t>ソウ</t>
    </rPh>
    <phoneticPr fontId="2"/>
  </si>
  <si>
    <t>神谷城</t>
    <rPh sb="0" eb="1">
      <t>カミ</t>
    </rPh>
    <rPh sb="1" eb="2">
      <t>タニ</t>
    </rPh>
    <rPh sb="2" eb="3">
      <t>シロ</t>
    </rPh>
    <phoneticPr fontId="2"/>
  </si>
  <si>
    <t>周智郡森町</t>
    <rPh sb="0" eb="3">
      <t>シュウチグン</t>
    </rPh>
    <rPh sb="3" eb="5">
      <t>モリマチ</t>
    </rPh>
    <phoneticPr fontId="2"/>
  </si>
  <si>
    <t>大平</t>
    <rPh sb="0" eb="2">
      <t>オオヒラ</t>
    </rPh>
    <phoneticPr fontId="2"/>
  </si>
  <si>
    <t>清水町徳倉・大平</t>
    <rPh sb="0" eb="2">
      <t>シミズ</t>
    </rPh>
    <rPh sb="2" eb="3">
      <t>チョウ</t>
    </rPh>
    <rPh sb="3" eb="4">
      <t>トク</t>
    </rPh>
    <rPh sb="4" eb="5">
      <t>クラ</t>
    </rPh>
    <rPh sb="6" eb="8">
      <t>タイヘイ</t>
    </rPh>
    <phoneticPr fontId="2"/>
  </si>
  <si>
    <t>朝</t>
    <rPh sb="0" eb="1">
      <t>アサ</t>
    </rPh>
    <phoneticPr fontId="2"/>
  </si>
  <si>
    <t>伊東小杉</t>
    <rPh sb="0" eb="2">
      <t>イトウ</t>
    </rPh>
    <rPh sb="2" eb="4">
      <t>コスギ</t>
    </rPh>
    <phoneticPr fontId="2"/>
  </si>
  <si>
    <t>宇久須矢岸</t>
    <rPh sb="0" eb="1">
      <t>ウ</t>
    </rPh>
    <rPh sb="1" eb="2">
      <t>ク</t>
    </rPh>
    <rPh sb="2" eb="3">
      <t>ス</t>
    </rPh>
    <rPh sb="3" eb="4">
      <t>ヤ</t>
    </rPh>
    <rPh sb="4" eb="5">
      <t>キシ</t>
    </rPh>
    <phoneticPr fontId="2"/>
  </si>
  <si>
    <t>修善寺佐藤</t>
    <rPh sb="0" eb="3">
      <t>シュゼンジ</t>
    </rPh>
    <rPh sb="3" eb="5">
      <t>サトウ</t>
    </rPh>
    <phoneticPr fontId="2"/>
  </si>
  <si>
    <t>沼津東部大草</t>
    <rPh sb="0" eb="2">
      <t>ヌマヅ</t>
    </rPh>
    <rPh sb="2" eb="4">
      <t>トウブ</t>
    </rPh>
    <rPh sb="4" eb="6">
      <t>オオクサ</t>
    </rPh>
    <phoneticPr fontId="2"/>
  </si>
  <si>
    <t>松野佐野</t>
    <rPh sb="0" eb="2">
      <t>マツノ</t>
    </rPh>
    <rPh sb="2" eb="4">
      <t>サノ</t>
    </rPh>
    <phoneticPr fontId="2"/>
  </si>
  <si>
    <t>富士宮南中野</t>
    <rPh sb="0" eb="3">
      <t>フジノミヤ</t>
    </rPh>
    <rPh sb="3" eb="4">
      <t>ミナミ</t>
    </rPh>
    <rPh sb="4" eb="6">
      <t>ナカノ</t>
    </rPh>
    <phoneticPr fontId="2"/>
  </si>
  <si>
    <t>清水シミズ</t>
    <rPh sb="0" eb="2">
      <t>シミズ</t>
    </rPh>
    <phoneticPr fontId="2"/>
  </si>
  <si>
    <t>静岡読売北部</t>
    <rPh sb="0" eb="2">
      <t>シズオカ</t>
    </rPh>
    <rPh sb="2" eb="4">
      <t>ヨミウリ</t>
    </rPh>
    <rPh sb="4" eb="6">
      <t>ホクブ</t>
    </rPh>
    <phoneticPr fontId="2"/>
  </si>
  <si>
    <t>静岡読売上土</t>
    <rPh sb="0" eb="2">
      <t>シズオカ</t>
    </rPh>
    <rPh sb="2" eb="4">
      <t>ヨミウリ</t>
    </rPh>
    <rPh sb="4" eb="5">
      <t>ウエ</t>
    </rPh>
    <rPh sb="5" eb="6">
      <t>ツチ</t>
    </rPh>
    <phoneticPr fontId="2"/>
  </si>
  <si>
    <t>静岡朝日江河</t>
    <rPh sb="0" eb="2">
      <t>シズオカ</t>
    </rPh>
    <rPh sb="2" eb="4">
      <t>アサヒ</t>
    </rPh>
    <rPh sb="4" eb="6">
      <t>エガワ</t>
    </rPh>
    <phoneticPr fontId="2"/>
  </si>
  <si>
    <t>静岡毎日江﨑</t>
    <rPh sb="0" eb="2">
      <t>シズオカ</t>
    </rPh>
    <rPh sb="2" eb="4">
      <t>マイニチ</t>
    </rPh>
    <rPh sb="4" eb="6">
      <t>エザキ</t>
    </rPh>
    <phoneticPr fontId="2"/>
  </si>
  <si>
    <t>島田ヤブサキ</t>
    <rPh sb="0" eb="2">
      <t>シマダ</t>
    </rPh>
    <phoneticPr fontId="2"/>
  </si>
  <si>
    <t>島田赤井</t>
    <rPh sb="0" eb="2">
      <t>シマダ</t>
    </rPh>
    <rPh sb="2" eb="4">
      <t>アカイ</t>
    </rPh>
    <phoneticPr fontId="2"/>
  </si>
  <si>
    <t>千頭住谷</t>
    <rPh sb="0" eb="1">
      <t>セン</t>
    </rPh>
    <rPh sb="1" eb="2">
      <t>アタマ</t>
    </rPh>
    <rPh sb="2" eb="4">
      <t>スミタニ</t>
    </rPh>
    <phoneticPr fontId="2"/>
  </si>
  <si>
    <t>菊川斉藤</t>
    <rPh sb="0" eb="2">
      <t>キクガワ</t>
    </rPh>
    <rPh sb="2" eb="4">
      <t>サイトウ</t>
    </rPh>
    <phoneticPr fontId="2"/>
  </si>
  <si>
    <t>小笠永田</t>
    <rPh sb="0" eb="2">
      <t>オガサ</t>
    </rPh>
    <rPh sb="2" eb="4">
      <t>ナガタ</t>
    </rPh>
    <phoneticPr fontId="2"/>
  </si>
  <si>
    <t>御前崎増田</t>
    <rPh sb="0" eb="3">
      <t>オマエザキ</t>
    </rPh>
    <rPh sb="3" eb="5">
      <t>マスダ</t>
    </rPh>
    <phoneticPr fontId="2"/>
  </si>
  <si>
    <t>掛川神谷</t>
    <rPh sb="0" eb="2">
      <t>カケガワ</t>
    </rPh>
    <rPh sb="2" eb="4">
      <t>カミヤ</t>
    </rPh>
    <phoneticPr fontId="2"/>
  </si>
  <si>
    <t>掛川松本</t>
    <rPh sb="0" eb="2">
      <t>カケガワ</t>
    </rPh>
    <rPh sb="2" eb="4">
      <t>マツモト</t>
    </rPh>
    <phoneticPr fontId="2"/>
  </si>
  <si>
    <t>掛川南武藤</t>
    <rPh sb="0" eb="2">
      <t>カケガワ</t>
    </rPh>
    <rPh sb="2" eb="3">
      <t>ミナミ</t>
    </rPh>
    <rPh sb="3" eb="5">
      <t>ムトウ</t>
    </rPh>
    <phoneticPr fontId="2"/>
  </si>
  <si>
    <t>大東松浦</t>
    <rPh sb="0" eb="2">
      <t>ダイトウ</t>
    </rPh>
    <rPh sb="2" eb="4">
      <t>マツウラ</t>
    </rPh>
    <phoneticPr fontId="2"/>
  </si>
  <si>
    <t>横須賀松浦</t>
    <rPh sb="0" eb="3">
      <t>ヨコスカ</t>
    </rPh>
    <rPh sb="3" eb="5">
      <t>マツウラ</t>
    </rPh>
    <phoneticPr fontId="2"/>
  </si>
  <si>
    <t>袋井森下</t>
    <rPh sb="0" eb="2">
      <t>フクロイ</t>
    </rPh>
    <rPh sb="2" eb="4">
      <t>モリシタ</t>
    </rPh>
    <phoneticPr fontId="2"/>
  </si>
  <si>
    <t>袋井北部村松</t>
    <rPh sb="0" eb="2">
      <t>フクロイ</t>
    </rPh>
    <rPh sb="2" eb="4">
      <t>ホクブ</t>
    </rPh>
    <rPh sb="4" eb="6">
      <t>ムラマツ</t>
    </rPh>
    <phoneticPr fontId="2"/>
  </si>
  <si>
    <t>浅羽小杉</t>
    <rPh sb="0" eb="2">
      <t>アサバ</t>
    </rPh>
    <rPh sb="2" eb="4">
      <t>コスギ</t>
    </rPh>
    <phoneticPr fontId="2"/>
  </si>
  <si>
    <t>森山口</t>
    <rPh sb="0" eb="1">
      <t>モリ</t>
    </rPh>
    <rPh sb="1" eb="3">
      <t>ヤマグチ</t>
    </rPh>
    <phoneticPr fontId="2"/>
  </si>
  <si>
    <t>磐田鈴木</t>
    <rPh sb="0" eb="2">
      <t>イワタ</t>
    </rPh>
    <rPh sb="2" eb="4">
      <t>スズキ</t>
    </rPh>
    <phoneticPr fontId="2"/>
  </si>
  <si>
    <t>竜洋立石</t>
    <rPh sb="0" eb="2">
      <t>リュウヨウ</t>
    </rPh>
    <rPh sb="2" eb="4">
      <t>タテイシ</t>
    </rPh>
    <phoneticPr fontId="2"/>
  </si>
  <si>
    <t>豊田竹内</t>
    <rPh sb="0" eb="2">
      <t>トヨダ</t>
    </rPh>
    <rPh sb="2" eb="4">
      <t>タケウチ</t>
    </rPh>
    <phoneticPr fontId="2"/>
  </si>
  <si>
    <t>浜松読売南部</t>
    <rPh sb="0" eb="2">
      <t>ハママツ</t>
    </rPh>
    <rPh sb="2" eb="4">
      <t>ヨミウリ</t>
    </rPh>
    <rPh sb="4" eb="6">
      <t>ナンブ</t>
    </rPh>
    <phoneticPr fontId="2"/>
  </si>
  <si>
    <t>和地エルイー</t>
    <rPh sb="0" eb="1">
      <t>ワ</t>
    </rPh>
    <rPh sb="1" eb="2">
      <t>チ</t>
    </rPh>
    <phoneticPr fontId="2"/>
  </si>
  <si>
    <t>浜北富永</t>
    <rPh sb="0" eb="2">
      <t>ハマキタ</t>
    </rPh>
    <rPh sb="2" eb="4">
      <t>トミナガ</t>
    </rPh>
    <phoneticPr fontId="2"/>
  </si>
  <si>
    <t>浜北吉江</t>
    <rPh sb="0" eb="2">
      <t>ハマキタ</t>
    </rPh>
    <rPh sb="2" eb="4">
      <t>ヨシエ</t>
    </rPh>
    <phoneticPr fontId="2"/>
  </si>
  <si>
    <t>細江久米</t>
    <rPh sb="0" eb="2">
      <t>ホソエ</t>
    </rPh>
    <rPh sb="2" eb="4">
      <t>クメ</t>
    </rPh>
    <phoneticPr fontId="2"/>
  </si>
  <si>
    <t>新都田井嶋</t>
    <rPh sb="0" eb="1">
      <t>シン</t>
    </rPh>
    <rPh sb="1" eb="3">
      <t>ミヤコダ</t>
    </rPh>
    <rPh sb="3" eb="5">
      <t>イジマ</t>
    </rPh>
    <phoneticPr fontId="2"/>
  </si>
  <si>
    <t>高塚鈴木</t>
    <rPh sb="0" eb="2">
      <t>タカツカ</t>
    </rPh>
    <rPh sb="2" eb="4">
      <t>スズキ</t>
    </rPh>
    <phoneticPr fontId="2"/>
  </si>
  <si>
    <t>湖南佐々木</t>
    <rPh sb="0" eb="2">
      <t>コナン</t>
    </rPh>
    <rPh sb="2" eb="5">
      <t>ササキ</t>
    </rPh>
    <phoneticPr fontId="2"/>
  </si>
  <si>
    <t>熱海佐伯</t>
    <rPh sb="0" eb="2">
      <t>アタミ</t>
    </rPh>
    <rPh sb="2" eb="4">
      <t>サエキ</t>
    </rPh>
    <phoneticPr fontId="2"/>
  </si>
  <si>
    <t>熱海中野</t>
    <rPh sb="0" eb="2">
      <t>アタミ</t>
    </rPh>
    <rPh sb="2" eb="4">
      <t>ナカノ</t>
    </rPh>
    <phoneticPr fontId="2"/>
  </si>
  <si>
    <t>安良里横田</t>
    <rPh sb="0" eb="1">
      <t>アン</t>
    </rPh>
    <rPh sb="1" eb="2">
      <t>ヨ</t>
    </rPh>
    <rPh sb="2" eb="3">
      <t>サト</t>
    </rPh>
    <rPh sb="3" eb="5">
      <t>ヨコタ</t>
    </rPh>
    <phoneticPr fontId="2"/>
  </si>
  <si>
    <t>下田土屋</t>
    <rPh sb="0" eb="2">
      <t>シモダ</t>
    </rPh>
    <rPh sb="2" eb="4">
      <t>ツチヤ</t>
    </rPh>
    <phoneticPr fontId="2"/>
  </si>
  <si>
    <t>白浜佐々木</t>
    <rPh sb="0" eb="2">
      <t>シラハマ</t>
    </rPh>
    <rPh sb="2" eb="5">
      <t>ササキ</t>
    </rPh>
    <phoneticPr fontId="2"/>
  </si>
  <si>
    <t>湯ヶ島安藤</t>
    <rPh sb="0" eb="3">
      <t>ユガシマ</t>
    </rPh>
    <rPh sb="3" eb="5">
      <t>アンドウ</t>
    </rPh>
    <phoneticPr fontId="2"/>
  </si>
  <si>
    <t>土肥矢岸</t>
    <rPh sb="0" eb="2">
      <t>トイ</t>
    </rPh>
    <rPh sb="2" eb="3">
      <t>ヤ</t>
    </rPh>
    <rPh sb="3" eb="4">
      <t>キシ</t>
    </rPh>
    <phoneticPr fontId="2"/>
  </si>
  <si>
    <t>八木沢鈴木</t>
    <rPh sb="0" eb="3">
      <t>ヤギサワ</t>
    </rPh>
    <rPh sb="3" eb="5">
      <t>スズキ</t>
    </rPh>
    <phoneticPr fontId="2"/>
  </si>
  <si>
    <t>小下田山田</t>
    <rPh sb="0" eb="1">
      <t>ショウ</t>
    </rPh>
    <rPh sb="1" eb="3">
      <t>シモダ</t>
    </rPh>
    <rPh sb="3" eb="5">
      <t>ヤマダ</t>
    </rPh>
    <phoneticPr fontId="2"/>
  </si>
  <si>
    <t>大場佐伯</t>
    <rPh sb="0" eb="2">
      <t>オオバ</t>
    </rPh>
    <rPh sb="2" eb="4">
      <t>サエキ</t>
    </rPh>
    <phoneticPr fontId="2"/>
  </si>
  <si>
    <t>大場望月</t>
    <rPh sb="0" eb="2">
      <t>オオバ</t>
    </rPh>
    <rPh sb="2" eb="4">
      <t>モチヅキ</t>
    </rPh>
    <phoneticPr fontId="2"/>
  </si>
  <si>
    <t>裾野田代</t>
    <rPh sb="0" eb="2">
      <t>スソノ</t>
    </rPh>
    <rPh sb="2" eb="4">
      <t>タシロ</t>
    </rPh>
    <phoneticPr fontId="2"/>
  </si>
  <si>
    <t>御殿場勝又</t>
    <rPh sb="0" eb="3">
      <t>ゴテンバ</t>
    </rPh>
    <rPh sb="3" eb="5">
      <t>カツマタ</t>
    </rPh>
    <phoneticPr fontId="2"/>
  </si>
  <si>
    <t>沼津刑部</t>
    <rPh sb="0" eb="2">
      <t>ヌマヅ</t>
    </rPh>
    <rPh sb="2" eb="3">
      <t>ケイ</t>
    </rPh>
    <rPh sb="3" eb="4">
      <t>ブ</t>
    </rPh>
    <phoneticPr fontId="2"/>
  </si>
  <si>
    <t>愛鷹鈴木</t>
    <rPh sb="0" eb="1">
      <t>アイ</t>
    </rPh>
    <rPh sb="1" eb="2">
      <t>タカ</t>
    </rPh>
    <rPh sb="2" eb="4">
      <t>スズキ</t>
    </rPh>
    <phoneticPr fontId="2"/>
  </si>
  <si>
    <t>戸田石原</t>
    <rPh sb="0" eb="2">
      <t>トダ</t>
    </rPh>
    <rPh sb="2" eb="4">
      <t>イシハラ</t>
    </rPh>
    <phoneticPr fontId="2"/>
  </si>
  <si>
    <t>吉原植草</t>
    <rPh sb="0" eb="2">
      <t>ヨシワラ</t>
    </rPh>
    <rPh sb="2" eb="4">
      <t>ウエクサ</t>
    </rPh>
    <phoneticPr fontId="2"/>
  </si>
  <si>
    <t>富士田畑</t>
    <rPh sb="0" eb="2">
      <t>フジ</t>
    </rPh>
    <rPh sb="2" eb="4">
      <t>タハタ</t>
    </rPh>
    <phoneticPr fontId="2"/>
  </si>
  <si>
    <t>富士宮中野</t>
    <rPh sb="0" eb="3">
      <t>フジノミヤ</t>
    </rPh>
    <rPh sb="3" eb="5">
      <t>ナカノ</t>
    </rPh>
    <phoneticPr fontId="2"/>
  </si>
  <si>
    <t>富士宮鈴木</t>
    <rPh sb="0" eb="3">
      <t>フジノミヤ</t>
    </rPh>
    <rPh sb="3" eb="5">
      <t>スズキ</t>
    </rPh>
    <phoneticPr fontId="2"/>
  </si>
  <si>
    <t>清水中島</t>
    <rPh sb="0" eb="2">
      <t>シミズ</t>
    </rPh>
    <rPh sb="2" eb="4">
      <t>ナカジマ</t>
    </rPh>
    <phoneticPr fontId="2"/>
  </si>
  <si>
    <t>清水石原</t>
    <rPh sb="0" eb="2">
      <t>シミズ</t>
    </rPh>
    <rPh sb="2" eb="4">
      <t>イシハラ</t>
    </rPh>
    <phoneticPr fontId="2"/>
  </si>
  <si>
    <t>興津多々良</t>
    <rPh sb="0" eb="2">
      <t>オキツ</t>
    </rPh>
    <rPh sb="2" eb="5">
      <t>タタラ</t>
    </rPh>
    <phoneticPr fontId="2"/>
  </si>
  <si>
    <t>蒲原有元</t>
    <rPh sb="0" eb="2">
      <t>カンバラ</t>
    </rPh>
    <rPh sb="2" eb="4">
      <t>アリモト</t>
    </rPh>
    <phoneticPr fontId="2"/>
  </si>
  <si>
    <t>由比河西</t>
    <rPh sb="0" eb="2">
      <t>ユイ</t>
    </rPh>
    <rPh sb="2" eb="4">
      <t>カワニシ</t>
    </rPh>
    <phoneticPr fontId="2"/>
  </si>
  <si>
    <t>焼津塩川</t>
    <rPh sb="0" eb="2">
      <t>ヤイヅ</t>
    </rPh>
    <rPh sb="2" eb="4">
      <t>シオカワ</t>
    </rPh>
    <phoneticPr fontId="2"/>
  </si>
  <si>
    <t>焼津長倉</t>
    <rPh sb="0" eb="2">
      <t>ヤイヅ</t>
    </rPh>
    <rPh sb="2" eb="4">
      <t>ナガクラ</t>
    </rPh>
    <phoneticPr fontId="2"/>
  </si>
  <si>
    <t>大井川販売</t>
    <rPh sb="0" eb="3">
      <t>オオイガワ</t>
    </rPh>
    <rPh sb="3" eb="5">
      <t>ハンバイ</t>
    </rPh>
    <phoneticPr fontId="2"/>
  </si>
  <si>
    <t>藤枝江崎</t>
    <rPh sb="0" eb="2">
      <t>フジエダ</t>
    </rPh>
    <rPh sb="2" eb="4">
      <t>エザキ</t>
    </rPh>
    <phoneticPr fontId="2"/>
  </si>
  <si>
    <t>藤枝池谷</t>
    <rPh sb="0" eb="2">
      <t>フジエダ</t>
    </rPh>
    <rPh sb="2" eb="4">
      <t>イケタニ</t>
    </rPh>
    <phoneticPr fontId="2"/>
  </si>
  <si>
    <t>岡部太田</t>
    <rPh sb="0" eb="2">
      <t>オカベ</t>
    </rPh>
    <rPh sb="2" eb="4">
      <t>オオタ</t>
    </rPh>
    <phoneticPr fontId="2"/>
  </si>
  <si>
    <t>島田浅野</t>
    <rPh sb="0" eb="2">
      <t>シマダ</t>
    </rPh>
    <rPh sb="2" eb="4">
      <t>アサノ</t>
    </rPh>
    <phoneticPr fontId="2"/>
  </si>
  <si>
    <t>金谷佐藤</t>
    <rPh sb="0" eb="2">
      <t>カナヤ</t>
    </rPh>
    <rPh sb="2" eb="4">
      <t>サトウ</t>
    </rPh>
    <phoneticPr fontId="2"/>
  </si>
  <si>
    <t>家山工藤</t>
    <rPh sb="0" eb="2">
      <t>イエヤマ</t>
    </rPh>
    <rPh sb="2" eb="4">
      <t>クドウ</t>
    </rPh>
    <phoneticPr fontId="2"/>
  </si>
  <si>
    <t>吉田塚本</t>
    <rPh sb="0" eb="2">
      <t>ヨシダ</t>
    </rPh>
    <rPh sb="2" eb="4">
      <t>ツカモト</t>
    </rPh>
    <phoneticPr fontId="2"/>
  </si>
  <si>
    <t>榛原内藤</t>
    <rPh sb="0" eb="2">
      <t>ハイバラ</t>
    </rPh>
    <rPh sb="2" eb="4">
      <t>ナイトウ</t>
    </rPh>
    <phoneticPr fontId="2"/>
  </si>
  <si>
    <t>相良松下</t>
    <rPh sb="0" eb="2">
      <t>サガラ</t>
    </rPh>
    <rPh sb="2" eb="4">
      <t>マツシタ</t>
    </rPh>
    <phoneticPr fontId="2"/>
  </si>
  <si>
    <t>菊川山本</t>
    <rPh sb="0" eb="2">
      <t>キクガワ</t>
    </rPh>
    <rPh sb="2" eb="4">
      <t>ヤマモト</t>
    </rPh>
    <phoneticPr fontId="2"/>
  </si>
  <si>
    <t>浜岡西郷</t>
    <rPh sb="0" eb="1">
      <t>ハマ</t>
    </rPh>
    <rPh sb="1" eb="2">
      <t>オカ</t>
    </rPh>
    <rPh sb="2" eb="4">
      <t>サイゴウ</t>
    </rPh>
    <phoneticPr fontId="2"/>
  </si>
  <si>
    <t>浜岡岡村</t>
    <rPh sb="0" eb="1">
      <t>ハマ</t>
    </rPh>
    <rPh sb="1" eb="2">
      <t>オカ</t>
    </rPh>
    <rPh sb="2" eb="4">
      <t>オカムラ</t>
    </rPh>
    <phoneticPr fontId="2"/>
  </si>
  <si>
    <t>掛川風間</t>
    <rPh sb="0" eb="2">
      <t>カケガワ</t>
    </rPh>
    <rPh sb="2" eb="4">
      <t>カザマ</t>
    </rPh>
    <phoneticPr fontId="2"/>
  </si>
  <si>
    <t>都筑神保</t>
    <rPh sb="0" eb="2">
      <t>ツヅキ</t>
    </rPh>
    <rPh sb="2" eb="4">
      <t>ジンボ</t>
    </rPh>
    <phoneticPr fontId="2"/>
  </si>
  <si>
    <t>舞阪石塚</t>
    <rPh sb="0" eb="2">
      <t>マイサカ</t>
    </rPh>
    <rPh sb="2" eb="4">
      <t>イシヅカ</t>
    </rPh>
    <phoneticPr fontId="2"/>
  </si>
  <si>
    <t>鷲津兼子</t>
    <rPh sb="0" eb="2">
      <t>ワシヅ</t>
    </rPh>
    <rPh sb="2" eb="4">
      <t>カネコ</t>
    </rPh>
    <phoneticPr fontId="2"/>
  </si>
  <si>
    <t>新所原宮崎</t>
    <rPh sb="0" eb="2">
      <t>シンジョ</t>
    </rPh>
    <rPh sb="2" eb="3">
      <t>バラ</t>
    </rPh>
    <rPh sb="3" eb="5">
      <t>ミヤザキ</t>
    </rPh>
    <phoneticPr fontId="2"/>
  </si>
  <si>
    <t>伊東星野</t>
    <rPh sb="0" eb="2">
      <t>イトウ</t>
    </rPh>
    <rPh sb="2" eb="3">
      <t>ホシ</t>
    </rPh>
    <rPh sb="3" eb="4">
      <t>ノ</t>
    </rPh>
    <phoneticPr fontId="2"/>
  </si>
  <si>
    <t>稲取千葉</t>
    <rPh sb="0" eb="1">
      <t>イナ</t>
    </rPh>
    <rPh sb="1" eb="2">
      <t>トリ</t>
    </rPh>
    <rPh sb="2" eb="4">
      <t>チバ</t>
    </rPh>
    <phoneticPr fontId="2"/>
  </si>
  <si>
    <t>上河津三澤</t>
    <rPh sb="0" eb="1">
      <t>ウエ</t>
    </rPh>
    <rPh sb="1" eb="2">
      <t>カワ</t>
    </rPh>
    <rPh sb="2" eb="3">
      <t>ツ</t>
    </rPh>
    <rPh sb="3" eb="5">
      <t>ミサワ</t>
    </rPh>
    <phoneticPr fontId="2"/>
  </si>
  <si>
    <t>修善寺外川</t>
    <rPh sb="0" eb="3">
      <t>シュゼンジ</t>
    </rPh>
    <rPh sb="3" eb="5">
      <t>トガワ</t>
    </rPh>
    <phoneticPr fontId="2"/>
  </si>
  <si>
    <t>富士吉原星野</t>
    <rPh sb="0" eb="2">
      <t>フジ</t>
    </rPh>
    <rPh sb="2" eb="4">
      <t>ヨシワラ</t>
    </rPh>
    <rPh sb="4" eb="5">
      <t>ホシ</t>
    </rPh>
    <rPh sb="5" eb="6">
      <t>ノ</t>
    </rPh>
    <phoneticPr fontId="2"/>
  </si>
  <si>
    <t>富士雨森</t>
    <rPh sb="0" eb="2">
      <t>フジ</t>
    </rPh>
    <rPh sb="2" eb="4">
      <t>アマモリ</t>
    </rPh>
    <phoneticPr fontId="2"/>
  </si>
  <si>
    <t>富士川石井</t>
    <rPh sb="0" eb="3">
      <t>フジカワ</t>
    </rPh>
    <rPh sb="3" eb="5">
      <t>イシイ</t>
    </rPh>
    <phoneticPr fontId="2"/>
  </si>
  <si>
    <t>焼津藪崎</t>
    <rPh sb="0" eb="2">
      <t>ヤイヅ</t>
    </rPh>
    <rPh sb="2" eb="3">
      <t>ヤブ</t>
    </rPh>
    <rPh sb="3" eb="4">
      <t>サキ</t>
    </rPh>
    <phoneticPr fontId="2"/>
  </si>
  <si>
    <t>藤枝育伸社</t>
    <rPh sb="0" eb="2">
      <t>フジエダ</t>
    </rPh>
    <rPh sb="2" eb="3">
      <t>イク</t>
    </rPh>
    <rPh sb="3" eb="4">
      <t>シン</t>
    </rPh>
    <rPh sb="4" eb="5">
      <t>シャ</t>
    </rPh>
    <phoneticPr fontId="2"/>
  </si>
  <si>
    <t>相良牧野</t>
    <rPh sb="0" eb="2">
      <t>サガラ</t>
    </rPh>
    <rPh sb="2" eb="3">
      <t>マキ</t>
    </rPh>
    <rPh sb="3" eb="4">
      <t>ノ</t>
    </rPh>
    <phoneticPr fontId="2"/>
  </si>
  <si>
    <t>地頭方山下</t>
    <rPh sb="0" eb="2">
      <t>ジトウ</t>
    </rPh>
    <rPh sb="2" eb="3">
      <t>ホウ</t>
    </rPh>
    <rPh sb="3" eb="5">
      <t>ヤマシタ</t>
    </rPh>
    <phoneticPr fontId="2"/>
  </si>
  <si>
    <t>掛川外山</t>
    <rPh sb="0" eb="2">
      <t>カケガワ</t>
    </rPh>
    <rPh sb="2" eb="4">
      <t>トヤマ</t>
    </rPh>
    <phoneticPr fontId="2"/>
  </si>
  <si>
    <t>袋井北部尾高</t>
    <rPh sb="0" eb="2">
      <t>フクロイ</t>
    </rPh>
    <rPh sb="2" eb="4">
      <t>ホクブ</t>
    </rPh>
    <rPh sb="4" eb="6">
      <t>オダカ</t>
    </rPh>
    <phoneticPr fontId="2"/>
  </si>
  <si>
    <t>袋井萩田</t>
    <rPh sb="0" eb="2">
      <t>フクロイ</t>
    </rPh>
    <rPh sb="2" eb="4">
      <t>ハギタ</t>
    </rPh>
    <phoneticPr fontId="2"/>
  </si>
  <si>
    <t>福田寺田</t>
    <rPh sb="0" eb="2">
      <t>フクデ</t>
    </rPh>
    <rPh sb="2" eb="3">
      <t>テラ</t>
    </rPh>
    <rPh sb="3" eb="4">
      <t>タ</t>
    </rPh>
    <phoneticPr fontId="2"/>
  </si>
  <si>
    <t>中日サービスセンター</t>
    <rPh sb="0" eb="2">
      <t>チュウニチ</t>
    </rPh>
    <phoneticPr fontId="2"/>
  </si>
  <si>
    <t>浜北村木</t>
    <rPh sb="0" eb="2">
      <t>ハマキタ</t>
    </rPh>
    <rPh sb="2" eb="4">
      <t>ムラキ</t>
    </rPh>
    <phoneticPr fontId="2"/>
  </si>
  <si>
    <t>小松尾上</t>
    <rPh sb="0" eb="2">
      <t>コマツ</t>
    </rPh>
    <rPh sb="2" eb="4">
      <t>オガミ</t>
    </rPh>
    <phoneticPr fontId="2"/>
  </si>
  <si>
    <t>三ケ日丸倉</t>
    <rPh sb="0" eb="3">
      <t>ミッカビ</t>
    </rPh>
    <rPh sb="3" eb="4">
      <t>マル</t>
    </rPh>
    <rPh sb="4" eb="5">
      <t>クラ</t>
    </rPh>
    <phoneticPr fontId="2"/>
  </si>
  <si>
    <t>細江金原</t>
    <rPh sb="0" eb="2">
      <t>ホソエ</t>
    </rPh>
    <rPh sb="2" eb="3">
      <t>カネ</t>
    </rPh>
    <rPh sb="3" eb="4">
      <t>ハラ</t>
    </rPh>
    <phoneticPr fontId="2"/>
  </si>
  <si>
    <t>修善寺外川</t>
    <phoneticPr fontId="2"/>
  </si>
  <si>
    <t>小山勝又</t>
    <rPh sb="0" eb="2">
      <t>オヤマ</t>
    </rPh>
    <rPh sb="2" eb="4">
      <t>カツマタ</t>
    </rPh>
    <phoneticPr fontId="2"/>
  </si>
  <si>
    <t>鷹岡中野</t>
    <rPh sb="2" eb="4">
      <t>ナカノ</t>
    </rPh>
    <phoneticPr fontId="2"/>
  </si>
  <si>
    <t>鷹岡安倍</t>
    <rPh sb="2" eb="4">
      <t>アベ</t>
    </rPh>
    <phoneticPr fontId="2"/>
  </si>
  <si>
    <t>袋井南部松村</t>
    <rPh sb="0" eb="2">
      <t>フクロイ</t>
    </rPh>
    <rPh sb="2" eb="4">
      <t>チュウナンブ</t>
    </rPh>
    <rPh sb="4" eb="6">
      <t>マツムラ</t>
    </rPh>
    <phoneticPr fontId="2"/>
  </si>
  <si>
    <t>熱海　中野</t>
    <rPh sb="0" eb="2">
      <t>アタミ</t>
    </rPh>
    <rPh sb="3" eb="5">
      <t>ナカノ</t>
    </rPh>
    <phoneticPr fontId="2"/>
  </si>
  <si>
    <t>熱海　佐伯</t>
    <rPh sb="0" eb="2">
      <t>アタミ</t>
    </rPh>
    <rPh sb="3" eb="5">
      <t>サエキ</t>
    </rPh>
    <phoneticPr fontId="2"/>
  </si>
  <si>
    <t>伊東　小杉</t>
    <rPh sb="0" eb="2">
      <t>イトウ</t>
    </rPh>
    <rPh sb="3" eb="5">
      <t>コスギ</t>
    </rPh>
    <phoneticPr fontId="2"/>
  </si>
  <si>
    <t>伊東　星野</t>
    <rPh sb="0" eb="2">
      <t>イトウ</t>
    </rPh>
    <rPh sb="3" eb="5">
      <t>ホシノ</t>
    </rPh>
    <phoneticPr fontId="2"/>
  </si>
  <si>
    <t>稲取　千葉</t>
    <rPh sb="0" eb="1">
      <t>イネ</t>
    </rPh>
    <rPh sb="1" eb="2">
      <t>トリ</t>
    </rPh>
    <rPh sb="3" eb="5">
      <t>チバ</t>
    </rPh>
    <phoneticPr fontId="2"/>
  </si>
  <si>
    <t>下田　土屋</t>
    <rPh sb="0" eb="2">
      <t>シモダ</t>
    </rPh>
    <rPh sb="3" eb="5">
      <t>ツチヤ</t>
    </rPh>
    <phoneticPr fontId="2"/>
  </si>
  <si>
    <t>土肥　矢岸</t>
    <rPh sb="0" eb="2">
      <t>トイ</t>
    </rPh>
    <rPh sb="3" eb="4">
      <t>ヤ</t>
    </rPh>
    <rPh sb="4" eb="5">
      <t>キシ</t>
    </rPh>
    <phoneticPr fontId="2"/>
  </si>
  <si>
    <t>大場　望月</t>
    <rPh sb="0" eb="2">
      <t>オオバ</t>
    </rPh>
    <rPh sb="3" eb="5">
      <t>モチヅキ</t>
    </rPh>
    <phoneticPr fontId="2"/>
  </si>
  <si>
    <t>大場　佐伯</t>
    <rPh sb="0" eb="2">
      <t>オオバ</t>
    </rPh>
    <rPh sb="3" eb="5">
      <t>サエキ</t>
    </rPh>
    <phoneticPr fontId="2"/>
  </si>
  <si>
    <t>裾野　田代</t>
    <rPh sb="0" eb="2">
      <t>スソノ</t>
    </rPh>
    <rPh sb="3" eb="5">
      <t>タシロ</t>
    </rPh>
    <phoneticPr fontId="2"/>
  </si>
  <si>
    <t>小山　勝又</t>
    <rPh sb="0" eb="2">
      <t>コヤマ</t>
    </rPh>
    <rPh sb="3" eb="5">
      <t>カツマタ</t>
    </rPh>
    <phoneticPr fontId="2"/>
  </si>
  <si>
    <t>戸田　石原</t>
    <rPh sb="0" eb="2">
      <t>トダ</t>
    </rPh>
    <rPh sb="3" eb="5">
      <t>イシハラ</t>
    </rPh>
    <phoneticPr fontId="2"/>
  </si>
  <si>
    <t>沼津　刑部</t>
    <rPh sb="0" eb="2">
      <t>ヌマヅ</t>
    </rPh>
    <rPh sb="3" eb="4">
      <t>ケイ</t>
    </rPh>
    <rPh sb="4" eb="5">
      <t>ブ</t>
    </rPh>
    <phoneticPr fontId="2"/>
  </si>
  <si>
    <t>愛鷹　鈴木</t>
    <rPh sb="0" eb="1">
      <t>アイ</t>
    </rPh>
    <rPh sb="1" eb="2">
      <t>タカ</t>
    </rPh>
    <rPh sb="3" eb="5">
      <t>スズキ</t>
    </rPh>
    <phoneticPr fontId="2"/>
  </si>
  <si>
    <t>吉原　植草</t>
    <rPh sb="0" eb="2">
      <t>ヨシワラ</t>
    </rPh>
    <rPh sb="3" eb="5">
      <t>ウエクサ</t>
    </rPh>
    <phoneticPr fontId="2"/>
  </si>
  <si>
    <t>富士　雨森</t>
    <rPh sb="0" eb="2">
      <t>フジ</t>
    </rPh>
    <rPh sb="3" eb="4">
      <t>アメ</t>
    </rPh>
    <rPh sb="4" eb="5">
      <t>モリ</t>
    </rPh>
    <phoneticPr fontId="2"/>
  </si>
  <si>
    <t>富士　田畑</t>
    <rPh sb="0" eb="2">
      <t>フジ</t>
    </rPh>
    <rPh sb="3" eb="5">
      <t>タハタ</t>
    </rPh>
    <phoneticPr fontId="2"/>
  </si>
  <si>
    <t>鷹岡　中野</t>
    <rPh sb="0" eb="1">
      <t>タカ</t>
    </rPh>
    <rPh sb="1" eb="2">
      <t>オカ</t>
    </rPh>
    <rPh sb="3" eb="5">
      <t>ナカノ</t>
    </rPh>
    <phoneticPr fontId="2"/>
  </si>
  <si>
    <t>鷹岡　安倍</t>
    <rPh sb="0" eb="1">
      <t>タカ</t>
    </rPh>
    <rPh sb="1" eb="2">
      <t>オカ</t>
    </rPh>
    <rPh sb="3" eb="5">
      <t>アベ</t>
    </rPh>
    <phoneticPr fontId="2"/>
  </si>
  <si>
    <t>松野　佐野</t>
    <rPh sb="0" eb="2">
      <t>マツノ</t>
    </rPh>
    <rPh sb="3" eb="5">
      <t>サノ</t>
    </rPh>
    <phoneticPr fontId="2"/>
  </si>
  <si>
    <t>焼津　長倉</t>
    <rPh sb="0" eb="2">
      <t>ヤイヅ</t>
    </rPh>
    <rPh sb="3" eb="5">
      <t>ナガクラ</t>
    </rPh>
    <phoneticPr fontId="2"/>
  </si>
  <si>
    <t>焼津　藪崎</t>
    <rPh sb="0" eb="2">
      <t>ヤイヅ</t>
    </rPh>
    <rPh sb="3" eb="4">
      <t>ヤブ</t>
    </rPh>
    <rPh sb="4" eb="5">
      <t>ザキ</t>
    </rPh>
    <phoneticPr fontId="2"/>
  </si>
  <si>
    <t>焼津　塩川</t>
    <rPh sb="0" eb="2">
      <t>ヤイヅ</t>
    </rPh>
    <rPh sb="3" eb="5">
      <t>シオカワ</t>
    </rPh>
    <phoneticPr fontId="2"/>
  </si>
  <si>
    <t>藤枝　江崎</t>
    <rPh sb="0" eb="2">
      <t>フジエダ</t>
    </rPh>
    <rPh sb="3" eb="5">
      <t>エザキ</t>
    </rPh>
    <phoneticPr fontId="2"/>
  </si>
  <si>
    <t>藤枝　池谷</t>
    <rPh sb="0" eb="2">
      <t>フジエダ</t>
    </rPh>
    <rPh sb="3" eb="5">
      <t>イケタニ</t>
    </rPh>
    <phoneticPr fontId="2"/>
  </si>
  <si>
    <t>岡部　太田</t>
    <rPh sb="0" eb="2">
      <t>オカベ</t>
    </rPh>
    <rPh sb="3" eb="5">
      <t>オオタ</t>
    </rPh>
    <phoneticPr fontId="2"/>
  </si>
  <si>
    <t>島田　浅野</t>
    <rPh sb="0" eb="2">
      <t>シマダ</t>
    </rPh>
    <rPh sb="3" eb="5">
      <t>アサノ</t>
    </rPh>
    <phoneticPr fontId="2"/>
  </si>
  <si>
    <t>島田　赤井</t>
    <rPh sb="0" eb="2">
      <t>シマダ</t>
    </rPh>
    <rPh sb="3" eb="5">
      <t>アカイ</t>
    </rPh>
    <phoneticPr fontId="2"/>
  </si>
  <si>
    <t>金谷　佐藤</t>
    <rPh sb="0" eb="2">
      <t>カナヤ</t>
    </rPh>
    <rPh sb="3" eb="5">
      <t>サトウ</t>
    </rPh>
    <phoneticPr fontId="2"/>
  </si>
  <si>
    <t>家山　工藤</t>
    <rPh sb="0" eb="2">
      <t>イエヤマ</t>
    </rPh>
    <rPh sb="3" eb="5">
      <t>クドウ</t>
    </rPh>
    <phoneticPr fontId="2"/>
  </si>
  <si>
    <t>千頭　住谷</t>
    <rPh sb="0" eb="1">
      <t>セン</t>
    </rPh>
    <rPh sb="1" eb="2">
      <t>アタマ</t>
    </rPh>
    <rPh sb="3" eb="5">
      <t>スミタニ</t>
    </rPh>
    <phoneticPr fontId="2"/>
  </si>
  <si>
    <t>吉田　塚本</t>
    <rPh sb="0" eb="2">
      <t>ヨシダ</t>
    </rPh>
    <rPh sb="3" eb="5">
      <t>ツカモト</t>
    </rPh>
    <phoneticPr fontId="2"/>
  </si>
  <si>
    <t>榛原　内藤</t>
    <rPh sb="0" eb="2">
      <t>ハイバラ</t>
    </rPh>
    <rPh sb="3" eb="5">
      <t>ナイトウ</t>
    </rPh>
    <phoneticPr fontId="2"/>
  </si>
  <si>
    <t>相良　牧野</t>
    <rPh sb="0" eb="2">
      <t>サガラ</t>
    </rPh>
    <rPh sb="3" eb="5">
      <t>マキノ</t>
    </rPh>
    <phoneticPr fontId="2"/>
  </si>
  <si>
    <t>相良　松下</t>
    <rPh sb="0" eb="2">
      <t>サガラ</t>
    </rPh>
    <rPh sb="3" eb="5">
      <t>マツシタ</t>
    </rPh>
    <phoneticPr fontId="2"/>
  </si>
  <si>
    <t>小笠　永田</t>
    <rPh sb="0" eb="2">
      <t>オガサ</t>
    </rPh>
    <rPh sb="3" eb="5">
      <t>ナガタ</t>
    </rPh>
    <phoneticPr fontId="2"/>
  </si>
  <si>
    <t>菊川　斉藤</t>
    <rPh sb="0" eb="2">
      <t>キクガワ</t>
    </rPh>
    <rPh sb="3" eb="5">
      <t>サイトウ</t>
    </rPh>
    <phoneticPr fontId="2"/>
  </si>
  <si>
    <t>菊川　山本</t>
    <rPh sb="0" eb="2">
      <t>キクガワ</t>
    </rPh>
    <rPh sb="3" eb="5">
      <t>ヤマモト</t>
    </rPh>
    <phoneticPr fontId="2"/>
  </si>
  <si>
    <t>大東　松浦</t>
    <rPh sb="0" eb="2">
      <t>ダイトウ</t>
    </rPh>
    <rPh sb="3" eb="5">
      <t>マツウラ</t>
    </rPh>
    <phoneticPr fontId="2"/>
  </si>
  <si>
    <t>掛川　松本</t>
    <rPh sb="0" eb="2">
      <t>カケガワ</t>
    </rPh>
    <rPh sb="3" eb="5">
      <t>マツモト</t>
    </rPh>
    <phoneticPr fontId="2"/>
  </si>
  <si>
    <t>掛川　風間</t>
    <rPh sb="0" eb="2">
      <t>カケガワ</t>
    </rPh>
    <rPh sb="3" eb="5">
      <t>カザマ</t>
    </rPh>
    <phoneticPr fontId="2"/>
  </si>
  <si>
    <t>掛川　神谷</t>
    <rPh sb="0" eb="2">
      <t>カケガワ</t>
    </rPh>
    <rPh sb="3" eb="5">
      <t>カミヤ</t>
    </rPh>
    <phoneticPr fontId="2"/>
  </si>
  <si>
    <t>掛川　外山　　　　　　　　　　　　　　　</t>
    <rPh sb="0" eb="2">
      <t>カケガワ</t>
    </rPh>
    <rPh sb="3" eb="5">
      <t>ソトヤマ</t>
    </rPh>
    <phoneticPr fontId="2"/>
  </si>
  <si>
    <t>森　山口</t>
    <rPh sb="0" eb="1">
      <t>モリ</t>
    </rPh>
    <rPh sb="2" eb="4">
      <t>ヤマグチ</t>
    </rPh>
    <phoneticPr fontId="2"/>
  </si>
  <si>
    <t>袋井　萩田</t>
    <rPh sb="0" eb="2">
      <t>フクロイ</t>
    </rPh>
    <rPh sb="3" eb="4">
      <t>ハギ</t>
    </rPh>
    <rPh sb="4" eb="5">
      <t>タ</t>
    </rPh>
    <phoneticPr fontId="2"/>
  </si>
  <si>
    <t>浅羽　小杉</t>
    <rPh sb="0" eb="2">
      <t>アサバ</t>
    </rPh>
    <rPh sb="3" eb="5">
      <t>コスギ</t>
    </rPh>
    <phoneticPr fontId="2"/>
  </si>
  <si>
    <t>袋井　森下</t>
    <rPh sb="0" eb="2">
      <t>フクロイ</t>
    </rPh>
    <rPh sb="3" eb="5">
      <t>モリシタ</t>
    </rPh>
    <phoneticPr fontId="2"/>
  </si>
  <si>
    <t>磐田　鈴木</t>
    <rPh sb="0" eb="2">
      <t>イワタ</t>
    </rPh>
    <rPh sb="3" eb="5">
      <t>スズキ</t>
    </rPh>
    <phoneticPr fontId="2"/>
  </si>
  <si>
    <t>福田　寺田</t>
    <rPh sb="0" eb="2">
      <t>フクデ</t>
    </rPh>
    <rPh sb="3" eb="5">
      <t>テラダ</t>
    </rPh>
    <phoneticPr fontId="2"/>
  </si>
  <si>
    <t>竜洋　立石</t>
    <rPh sb="0" eb="2">
      <t>リュウヨウ</t>
    </rPh>
    <rPh sb="3" eb="5">
      <t>タテイシ</t>
    </rPh>
    <phoneticPr fontId="2"/>
  </si>
  <si>
    <t>豊田　竹内</t>
    <rPh sb="0" eb="2">
      <t>トヨダ</t>
    </rPh>
    <rPh sb="3" eb="5">
      <t>タケウチ</t>
    </rPh>
    <phoneticPr fontId="2"/>
  </si>
  <si>
    <t>高塚　鈴木</t>
    <rPh sb="0" eb="2">
      <t>タカツカ</t>
    </rPh>
    <rPh sb="3" eb="5">
      <t>スズキ</t>
    </rPh>
    <phoneticPr fontId="2"/>
  </si>
  <si>
    <t>浜北　吉江</t>
    <rPh sb="0" eb="2">
      <t>ハマキタ</t>
    </rPh>
    <rPh sb="3" eb="5">
      <t>ヨシエ</t>
    </rPh>
    <phoneticPr fontId="2"/>
  </si>
  <si>
    <t>笠井　村木</t>
    <rPh sb="0" eb="2">
      <t>カサイ</t>
    </rPh>
    <rPh sb="3" eb="5">
      <t>ムラキ</t>
    </rPh>
    <phoneticPr fontId="2"/>
  </si>
  <si>
    <t>小松　尾上</t>
    <rPh sb="0" eb="2">
      <t>コマツ</t>
    </rPh>
    <rPh sb="3" eb="5">
      <t>オノウエ</t>
    </rPh>
    <phoneticPr fontId="2"/>
  </si>
  <si>
    <t>浜北　富永</t>
    <rPh sb="0" eb="2">
      <t>ハマキタ</t>
    </rPh>
    <rPh sb="3" eb="5">
      <t>トミナガ</t>
    </rPh>
    <phoneticPr fontId="2"/>
  </si>
  <si>
    <t>舞阪　石塚</t>
    <rPh sb="0" eb="2">
      <t>マイサカ</t>
    </rPh>
    <rPh sb="3" eb="5">
      <t>イシヅカ</t>
    </rPh>
    <phoneticPr fontId="2"/>
  </si>
  <si>
    <t>都筑　神保</t>
    <rPh sb="0" eb="2">
      <t>ツヅキ</t>
    </rPh>
    <rPh sb="3" eb="5">
      <t>ジンボ</t>
    </rPh>
    <phoneticPr fontId="2"/>
  </si>
  <si>
    <t>細江　久米</t>
    <rPh sb="0" eb="2">
      <t>ホソエ</t>
    </rPh>
    <rPh sb="3" eb="5">
      <t>クメ</t>
    </rPh>
    <phoneticPr fontId="2"/>
  </si>
  <si>
    <t>細江　金原</t>
    <rPh sb="0" eb="1">
      <t>ホソ</t>
    </rPh>
    <rPh sb="1" eb="2">
      <t>エ</t>
    </rPh>
    <rPh sb="3" eb="5">
      <t>カネハラ</t>
    </rPh>
    <phoneticPr fontId="2"/>
  </si>
  <si>
    <t>鷲津　兼子</t>
    <rPh sb="0" eb="2">
      <t>ワシヅ</t>
    </rPh>
    <rPh sb="3" eb="5">
      <t>カネコ</t>
    </rPh>
    <phoneticPr fontId="2"/>
  </si>
  <si>
    <t>白浜　佐々木</t>
    <rPh sb="0" eb="2">
      <t>シラハマ</t>
    </rPh>
    <rPh sb="3" eb="6">
      <t>ササキ</t>
    </rPh>
    <phoneticPr fontId="2"/>
  </si>
  <si>
    <t>安良里　横田</t>
    <rPh sb="0" eb="1">
      <t>アン</t>
    </rPh>
    <rPh sb="1" eb="2">
      <t>ヨ</t>
    </rPh>
    <rPh sb="2" eb="3">
      <t>サト</t>
    </rPh>
    <rPh sb="4" eb="6">
      <t>ヨコタ</t>
    </rPh>
    <phoneticPr fontId="2"/>
  </si>
  <si>
    <t>宇久須　矢岸</t>
    <rPh sb="0" eb="1">
      <t>ウ</t>
    </rPh>
    <rPh sb="1" eb="2">
      <t>ク</t>
    </rPh>
    <rPh sb="2" eb="3">
      <t>ス</t>
    </rPh>
    <rPh sb="4" eb="5">
      <t>ヤ</t>
    </rPh>
    <rPh sb="5" eb="6">
      <t>キシ</t>
    </rPh>
    <phoneticPr fontId="2"/>
  </si>
  <si>
    <t>上河津　三澤</t>
    <rPh sb="0" eb="1">
      <t>ウエ</t>
    </rPh>
    <rPh sb="1" eb="3">
      <t>カワヅ</t>
    </rPh>
    <rPh sb="4" eb="6">
      <t>ミサワ</t>
    </rPh>
    <phoneticPr fontId="2"/>
  </si>
  <si>
    <t>小下田　山田</t>
    <rPh sb="0" eb="1">
      <t>ショウ</t>
    </rPh>
    <rPh sb="1" eb="3">
      <t>シモダ</t>
    </rPh>
    <rPh sb="4" eb="6">
      <t>ヤマダ</t>
    </rPh>
    <phoneticPr fontId="2"/>
  </si>
  <si>
    <t>八木沢　鈴木</t>
    <rPh sb="0" eb="3">
      <t>ヤギサワ</t>
    </rPh>
    <rPh sb="4" eb="6">
      <t>スズキ</t>
    </rPh>
    <phoneticPr fontId="2"/>
  </si>
  <si>
    <t>湯ヶ島　安藤</t>
    <rPh sb="0" eb="3">
      <t>ユガシマ</t>
    </rPh>
    <rPh sb="4" eb="6">
      <t>アンドウ</t>
    </rPh>
    <phoneticPr fontId="2"/>
  </si>
  <si>
    <t>修善寺　外川</t>
    <rPh sb="0" eb="3">
      <t>シュゼンジ</t>
    </rPh>
    <rPh sb="4" eb="5">
      <t>ソト</t>
    </rPh>
    <rPh sb="5" eb="6">
      <t>カワ</t>
    </rPh>
    <phoneticPr fontId="2"/>
  </si>
  <si>
    <t>修善寺　佐藤</t>
    <rPh sb="0" eb="3">
      <t>シュゼンジ</t>
    </rPh>
    <rPh sb="4" eb="6">
      <t>サトウ</t>
    </rPh>
    <phoneticPr fontId="2"/>
  </si>
  <si>
    <t>御殿場　勝又</t>
    <rPh sb="0" eb="3">
      <t>ゴテンバ</t>
    </rPh>
    <rPh sb="4" eb="6">
      <t>カツマタ</t>
    </rPh>
    <phoneticPr fontId="2"/>
  </si>
  <si>
    <t>富士川　石井</t>
    <rPh sb="0" eb="2">
      <t>フジ</t>
    </rPh>
    <rPh sb="2" eb="3">
      <t>カワ</t>
    </rPh>
    <rPh sb="4" eb="6">
      <t>イシイ</t>
    </rPh>
    <phoneticPr fontId="2"/>
  </si>
  <si>
    <t>富士宮　中野</t>
    <rPh sb="0" eb="3">
      <t>フジノミヤ</t>
    </rPh>
    <rPh sb="4" eb="6">
      <t>ナカノ</t>
    </rPh>
    <phoneticPr fontId="2"/>
  </si>
  <si>
    <t>富士宮　鈴木</t>
    <rPh sb="0" eb="3">
      <t>フジノミヤ</t>
    </rPh>
    <rPh sb="4" eb="6">
      <t>スズキ</t>
    </rPh>
    <phoneticPr fontId="2"/>
  </si>
  <si>
    <t>蒲原　有元</t>
    <rPh sb="0" eb="2">
      <t>カンバラ</t>
    </rPh>
    <rPh sb="3" eb="5">
      <t>アリモト</t>
    </rPh>
    <phoneticPr fontId="2"/>
  </si>
  <si>
    <t>由比　河西</t>
    <rPh sb="0" eb="2">
      <t>ユイ</t>
    </rPh>
    <rPh sb="3" eb="5">
      <t>カワニシ</t>
    </rPh>
    <phoneticPr fontId="2"/>
  </si>
  <si>
    <t>興津　多々良</t>
    <rPh sb="0" eb="2">
      <t>オキツ</t>
    </rPh>
    <rPh sb="3" eb="6">
      <t>タタラ</t>
    </rPh>
    <phoneticPr fontId="2"/>
  </si>
  <si>
    <t>清水　シミズ</t>
    <rPh sb="0" eb="2">
      <t>シミズ</t>
    </rPh>
    <phoneticPr fontId="2"/>
  </si>
  <si>
    <t>清水　石原</t>
    <rPh sb="0" eb="2">
      <t>シミズ</t>
    </rPh>
    <rPh sb="3" eb="5">
      <t>イシハラ</t>
    </rPh>
    <phoneticPr fontId="2"/>
  </si>
  <si>
    <t>清水　中島</t>
    <rPh sb="0" eb="2">
      <t>シミズ</t>
    </rPh>
    <rPh sb="3" eb="5">
      <t>ナカジマ</t>
    </rPh>
    <phoneticPr fontId="2"/>
  </si>
  <si>
    <t>大井川　新聞販売</t>
    <rPh sb="0" eb="3">
      <t>オオイガワ</t>
    </rPh>
    <rPh sb="4" eb="6">
      <t>シンブン</t>
    </rPh>
    <rPh sb="6" eb="8">
      <t>ハンバイ</t>
    </rPh>
    <phoneticPr fontId="2"/>
  </si>
  <si>
    <t>藤枝　育伸社</t>
    <rPh sb="0" eb="2">
      <t>フジエダ</t>
    </rPh>
    <rPh sb="3" eb="6">
      <t>イクシンシャ</t>
    </rPh>
    <phoneticPr fontId="2"/>
  </si>
  <si>
    <t>地頭方　山下</t>
    <rPh sb="0" eb="2">
      <t>ジトウ</t>
    </rPh>
    <rPh sb="2" eb="3">
      <t>ガタ</t>
    </rPh>
    <rPh sb="4" eb="6">
      <t>ヤマシタ</t>
    </rPh>
    <phoneticPr fontId="2"/>
  </si>
  <si>
    <t>御前崎　岡村</t>
    <rPh sb="0" eb="3">
      <t>オマエザキ</t>
    </rPh>
    <rPh sb="4" eb="6">
      <t>オカムラ</t>
    </rPh>
    <phoneticPr fontId="2"/>
  </si>
  <si>
    <t>御前崎　西郷</t>
    <rPh sb="0" eb="3">
      <t>オマエザキ</t>
    </rPh>
    <rPh sb="4" eb="6">
      <t>サイゴウ</t>
    </rPh>
    <phoneticPr fontId="2"/>
  </si>
  <si>
    <t>御前崎　増田</t>
    <rPh sb="0" eb="3">
      <t>オマエザキ</t>
    </rPh>
    <rPh sb="4" eb="6">
      <t>マスダ</t>
    </rPh>
    <phoneticPr fontId="2"/>
  </si>
  <si>
    <t>横須賀　松浦</t>
    <rPh sb="0" eb="3">
      <t>ヨコスカ</t>
    </rPh>
    <rPh sb="4" eb="6">
      <t>マツウラ</t>
    </rPh>
    <phoneticPr fontId="2"/>
  </si>
  <si>
    <t>和地　エルイー</t>
    <rPh sb="0" eb="1">
      <t>ワ</t>
    </rPh>
    <rPh sb="1" eb="2">
      <t>チ</t>
    </rPh>
    <phoneticPr fontId="2"/>
  </si>
  <si>
    <t>湖南　佐々木</t>
    <rPh sb="0" eb="2">
      <t>コナン</t>
    </rPh>
    <rPh sb="3" eb="6">
      <t>ササキ</t>
    </rPh>
    <phoneticPr fontId="2"/>
  </si>
  <si>
    <t>三ヶ日　丸倉</t>
    <rPh sb="0" eb="3">
      <t>ミッカビ</t>
    </rPh>
    <rPh sb="4" eb="5">
      <t>マル</t>
    </rPh>
    <rPh sb="5" eb="6">
      <t>クラ</t>
    </rPh>
    <phoneticPr fontId="2"/>
  </si>
  <si>
    <t>新都田　井嶋</t>
    <rPh sb="0" eb="1">
      <t>シン</t>
    </rPh>
    <rPh sb="1" eb="3">
      <t>ミヤコダ</t>
    </rPh>
    <rPh sb="4" eb="6">
      <t>イジマ</t>
    </rPh>
    <phoneticPr fontId="2"/>
  </si>
  <si>
    <t>伊東　星野</t>
    <rPh sb="0" eb="2">
      <t>イトウ</t>
    </rPh>
    <rPh sb="3" eb="4">
      <t>ホシ</t>
    </rPh>
    <rPh sb="4" eb="5">
      <t>ノ</t>
    </rPh>
    <phoneticPr fontId="2"/>
  </si>
  <si>
    <t>稲取　千葉</t>
    <rPh sb="0" eb="1">
      <t>イナ</t>
    </rPh>
    <rPh sb="1" eb="2">
      <t>トリ</t>
    </rPh>
    <rPh sb="3" eb="5">
      <t>チバ</t>
    </rPh>
    <phoneticPr fontId="2"/>
  </si>
  <si>
    <t>上河津　三澤</t>
    <rPh sb="0" eb="1">
      <t>ウエ</t>
    </rPh>
    <rPh sb="1" eb="2">
      <t>カワ</t>
    </rPh>
    <rPh sb="2" eb="3">
      <t>ツ</t>
    </rPh>
    <rPh sb="4" eb="6">
      <t>ミサワ</t>
    </rPh>
    <phoneticPr fontId="2"/>
  </si>
  <si>
    <t>修善寺　外川</t>
    <rPh sb="0" eb="3">
      <t>シュゼンジ</t>
    </rPh>
    <rPh sb="4" eb="6">
      <t>トガワ</t>
    </rPh>
    <phoneticPr fontId="2"/>
  </si>
  <si>
    <t>富士吉原　星野</t>
    <rPh sb="0" eb="2">
      <t>フジ</t>
    </rPh>
    <rPh sb="2" eb="4">
      <t>ヨシワラ</t>
    </rPh>
    <rPh sb="5" eb="6">
      <t>ホシ</t>
    </rPh>
    <rPh sb="6" eb="7">
      <t>ノ</t>
    </rPh>
    <phoneticPr fontId="2"/>
  </si>
  <si>
    <t>富士　雨森</t>
    <rPh sb="0" eb="2">
      <t>フジ</t>
    </rPh>
    <rPh sb="3" eb="5">
      <t>アマモリ</t>
    </rPh>
    <phoneticPr fontId="2"/>
  </si>
  <si>
    <t>富士川　石井</t>
    <rPh sb="0" eb="3">
      <t>フジカワ</t>
    </rPh>
    <rPh sb="4" eb="6">
      <t>イシイ</t>
    </rPh>
    <phoneticPr fontId="2"/>
  </si>
  <si>
    <t>富士宮　南部中野</t>
    <rPh sb="0" eb="3">
      <t>フジノミヤ</t>
    </rPh>
    <rPh sb="4" eb="5">
      <t>ミナミ</t>
    </rPh>
    <rPh sb="5" eb="6">
      <t>ブ</t>
    </rPh>
    <rPh sb="6" eb="8">
      <t>ナカノ</t>
    </rPh>
    <phoneticPr fontId="2"/>
  </si>
  <si>
    <t>沼津　東部大草</t>
    <rPh sb="0" eb="2">
      <t>ヌマヅ</t>
    </rPh>
    <rPh sb="3" eb="5">
      <t>トウブ</t>
    </rPh>
    <rPh sb="5" eb="7">
      <t>オオクサ</t>
    </rPh>
    <phoneticPr fontId="2"/>
  </si>
  <si>
    <t>富士吉原　星野</t>
    <rPh sb="0" eb="2">
      <t>フジ</t>
    </rPh>
    <rPh sb="2" eb="4">
      <t>ヨシワラ</t>
    </rPh>
    <rPh sb="5" eb="7">
      <t>ホシノ</t>
    </rPh>
    <phoneticPr fontId="2"/>
  </si>
  <si>
    <t>静岡　毎日江﨑</t>
    <rPh sb="0" eb="2">
      <t>シズオカ</t>
    </rPh>
    <rPh sb="3" eb="5">
      <t>マイニチ</t>
    </rPh>
    <rPh sb="5" eb="7">
      <t>エザキ</t>
    </rPh>
    <phoneticPr fontId="2"/>
  </si>
  <si>
    <t>静岡　朝日江河</t>
    <rPh sb="0" eb="2">
      <t>シズオカ</t>
    </rPh>
    <rPh sb="3" eb="5">
      <t>アサヒ</t>
    </rPh>
    <rPh sb="5" eb="7">
      <t>エガワ</t>
    </rPh>
    <phoneticPr fontId="2"/>
  </si>
  <si>
    <t>静岡　読売上土</t>
    <rPh sb="0" eb="2">
      <t>シズオカ</t>
    </rPh>
    <rPh sb="3" eb="5">
      <t>ヨミウリ</t>
    </rPh>
    <rPh sb="5" eb="6">
      <t>ウエ</t>
    </rPh>
    <rPh sb="6" eb="7">
      <t>ツチ</t>
    </rPh>
    <phoneticPr fontId="2"/>
  </si>
  <si>
    <t>静岡　読売北部</t>
    <rPh sb="0" eb="2">
      <t>シズオカ</t>
    </rPh>
    <rPh sb="3" eb="5">
      <t>ヨミウリ</t>
    </rPh>
    <rPh sb="5" eb="7">
      <t>ホクブ</t>
    </rPh>
    <phoneticPr fontId="2"/>
  </si>
  <si>
    <t>焼津　藪崎</t>
    <rPh sb="0" eb="2">
      <t>ヤイヅ</t>
    </rPh>
    <rPh sb="3" eb="4">
      <t>ヤブ</t>
    </rPh>
    <rPh sb="4" eb="5">
      <t>サキ</t>
    </rPh>
    <phoneticPr fontId="2"/>
  </si>
  <si>
    <t>藤枝　育伸社</t>
    <rPh sb="0" eb="2">
      <t>フジエダ</t>
    </rPh>
    <rPh sb="3" eb="4">
      <t>イク</t>
    </rPh>
    <rPh sb="4" eb="5">
      <t>シン</t>
    </rPh>
    <rPh sb="5" eb="6">
      <t>シャ</t>
    </rPh>
    <phoneticPr fontId="2"/>
  </si>
  <si>
    <t>相良　牧野</t>
    <rPh sb="0" eb="2">
      <t>サガラ</t>
    </rPh>
    <rPh sb="3" eb="4">
      <t>マキ</t>
    </rPh>
    <rPh sb="4" eb="5">
      <t>ノ</t>
    </rPh>
    <phoneticPr fontId="2"/>
  </si>
  <si>
    <t>地頭方　山下</t>
    <rPh sb="0" eb="2">
      <t>ジトウ</t>
    </rPh>
    <rPh sb="2" eb="3">
      <t>ホウ</t>
    </rPh>
    <rPh sb="4" eb="6">
      <t>ヤマシタ</t>
    </rPh>
    <phoneticPr fontId="2"/>
  </si>
  <si>
    <t>袋井　北部村松</t>
    <rPh sb="0" eb="2">
      <t>フクロイ</t>
    </rPh>
    <rPh sb="3" eb="5">
      <t>ホクブ</t>
    </rPh>
    <rPh sb="5" eb="7">
      <t>ムラマツ</t>
    </rPh>
    <phoneticPr fontId="2"/>
  </si>
  <si>
    <t>袋井　北部尾高</t>
    <rPh sb="0" eb="2">
      <t>フクロイ</t>
    </rPh>
    <rPh sb="3" eb="5">
      <t>ホクブ</t>
    </rPh>
    <rPh sb="5" eb="6">
      <t>オ</t>
    </rPh>
    <rPh sb="6" eb="7">
      <t>タカ</t>
    </rPh>
    <phoneticPr fontId="2"/>
  </si>
  <si>
    <t>袋井　南部松村</t>
    <rPh sb="0" eb="2">
      <t>フクロイ</t>
    </rPh>
    <rPh sb="3" eb="5">
      <t>ナンブ</t>
    </rPh>
    <rPh sb="5" eb="7">
      <t>マツムラ</t>
    </rPh>
    <phoneticPr fontId="2"/>
  </si>
  <si>
    <t>掛川　南部武藤</t>
    <rPh sb="0" eb="2">
      <t>カケガワ</t>
    </rPh>
    <rPh sb="3" eb="4">
      <t>ミナミ</t>
    </rPh>
    <rPh sb="4" eb="5">
      <t>ブ</t>
    </rPh>
    <rPh sb="5" eb="7">
      <t>ムトウ</t>
    </rPh>
    <phoneticPr fontId="2"/>
  </si>
  <si>
    <t>掛川　外山</t>
    <rPh sb="0" eb="2">
      <t>カケガワ</t>
    </rPh>
    <rPh sb="3" eb="5">
      <t>トヤマ</t>
    </rPh>
    <phoneticPr fontId="2"/>
  </si>
  <si>
    <t>袋井　北部尾高</t>
    <rPh sb="0" eb="2">
      <t>フクロイ</t>
    </rPh>
    <rPh sb="3" eb="5">
      <t>ホクブ</t>
    </rPh>
    <rPh sb="5" eb="7">
      <t>オダカ</t>
    </rPh>
    <phoneticPr fontId="2"/>
  </si>
  <si>
    <t>袋井　萩田</t>
    <rPh sb="0" eb="2">
      <t>フクロイ</t>
    </rPh>
    <rPh sb="3" eb="5">
      <t>ハギタ</t>
    </rPh>
    <phoneticPr fontId="2"/>
  </si>
  <si>
    <t>磐田　南部清水</t>
    <rPh sb="0" eb="2">
      <t>イワタ</t>
    </rPh>
    <rPh sb="3" eb="4">
      <t>ミナミ</t>
    </rPh>
    <rPh sb="4" eb="5">
      <t>ブ</t>
    </rPh>
    <rPh sb="5" eb="7">
      <t>シミズ</t>
    </rPh>
    <phoneticPr fontId="2"/>
  </si>
  <si>
    <t>福田　寺田</t>
    <rPh sb="0" eb="2">
      <t>フクデ</t>
    </rPh>
    <rPh sb="3" eb="4">
      <t>テラ</t>
    </rPh>
    <rPh sb="4" eb="5">
      <t>タ</t>
    </rPh>
    <phoneticPr fontId="2"/>
  </si>
  <si>
    <t>豊田　竹内</t>
    <rPh sb="0" eb="2">
      <t>トヨタ</t>
    </rPh>
    <rPh sb="3" eb="5">
      <t>タケウチ</t>
    </rPh>
    <phoneticPr fontId="2"/>
  </si>
  <si>
    <t>浜松　読売中央</t>
    <rPh sb="0" eb="2">
      <t>ハママツ</t>
    </rPh>
    <rPh sb="3" eb="5">
      <t>ヨミウリ</t>
    </rPh>
    <rPh sb="5" eb="7">
      <t>チュウオウ</t>
    </rPh>
    <phoneticPr fontId="2"/>
  </si>
  <si>
    <t>浜松　読売第一</t>
    <rPh sb="0" eb="2">
      <t>ハママツ</t>
    </rPh>
    <rPh sb="3" eb="5">
      <t>ヨミウリ</t>
    </rPh>
    <rPh sb="5" eb="7">
      <t>ダイイチ</t>
    </rPh>
    <phoneticPr fontId="2"/>
  </si>
  <si>
    <t>浜松　読売西部</t>
    <rPh sb="0" eb="2">
      <t>ハママツ</t>
    </rPh>
    <rPh sb="3" eb="5">
      <t>ヨミウリ</t>
    </rPh>
    <rPh sb="5" eb="7">
      <t>セイブ</t>
    </rPh>
    <phoneticPr fontId="2"/>
  </si>
  <si>
    <t>浜松　読売南部</t>
    <rPh sb="0" eb="2">
      <t>ハママツ</t>
    </rPh>
    <rPh sb="3" eb="5">
      <t>ヨミウリ</t>
    </rPh>
    <rPh sb="5" eb="7">
      <t>ナンブ</t>
    </rPh>
    <phoneticPr fontId="2"/>
  </si>
  <si>
    <t>浜松　読売北部</t>
    <rPh sb="0" eb="2">
      <t>ハママツ</t>
    </rPh>
    <rPh sb="3" eb="5">
      <t>ヨミウリ</t>
    </rPh>
    <rPh sb="5" eb="7">
      <t>ホクブ</t>
    </rPh>
    <phoneticPr fontId="2"/>
  </si>
  <si>
    <t>浜松　中日ＳＣ</t>
    <rPh sb="0" eb="2">
      <t>ハママツ</t>
    </rPh>
    <rPh sb="3" eb="5">
      <t>チュウニチ</t>
    </rPh>
    <phoneticPr fontId="2"/>
  </si>
  <si>
    <t>小松　尾上</t>
    <rPh sb="0" eb="2">
      <t>コマツ</t>
    </rPh>
    <rPh sb="3" eb="5">
      <t>オガミ</t>
    </rPh>
    <phoneticPr fontId="2"/>
  </si>
  <si>
    <t>三ケ日　丸倉</t>
    <rPh sb="0" eb="3">
      <t>ミッカビ</t>
    </rPh>
    <rPh sb="4" eb="5">
      <t>マル</t>
    </rPh>
    <rPh sb="5" eb="6">
      <t>クラ</t>
    </rPh>
    <phoneticPr fontId="2"/>
  </si>
  <si>
    <t>細江　金原</t>
    <rPh sb="0" eb="2">
      <t>ホソエ</t>
    </rPh>
    <rPh sb="3" eb="4">
      <t>カネ</t>
    </rPh>
    <rPh sb="4" eb="5">
      <t>ハラ</t>
    </rPh>
    <phoneticPr fontId="2"/>
  </si>
  <si>
    <t>新居　鈴木</t>
    <rPh sb="0" eb="2">
      <t>シンキョ</t>
    </rPh>
    <rPh sb="3" eb="5">
      <t>スズキ</t>
    </rPh>
    <phoneticPr fontId="2"/>
  </si>
  <si>
    <t>島田　ヤブザキ</t>
    <rPh sb="0" eb="2">
      <t>シマダ</t>
    </rPh>
    <phoneticPr fontId="2"/>
  </si>
  <si>
    <t>大月線東側</t>
    <rPh sb="0" eb="2">
      <t>オオツキ</t>
    </rPh>
    <rPh sb="2" eb="3">
      <t>セン</t>
    </rPh>
    <rPh sb="3" eb="4">
      <t>ヒガシ</t>
    </rPh>
    <rPh sb="4" eb="5">
      <t>ガワ</t>
    </rPh>
    <phoneticPr fontId="2"/>
  </si>
  <si>
    <t>大月線西側</t>
    <rPh sb="0" eb="2">
      <t>オオツキ</t>
    </rPh>
    <rPh sb="2" eb="3">
      <t>セン</t>
    </rPh>
    <rPh sb="3" eb="5">
      <t>ニシガワ</t>
    </rPh>
    <phoneticPr fontId="2"/>
  </si>
  <si>
    <t>芝川(柚野)</t>
    <rPh sb="0" eb="2">
      <t>シバカワ</t>
    </rPh>
    <rPh sb="3" eb="5">
      <t>ユズノ</t>
    </rPh>
    <phoneticPr fontId="2"/>
  </si>
  <si>
    <t>芝川（柚野除く）</t>
    <rPh sb="0" eb="2">
      <t>シバカワ</t>
    </rPh>
    <rPh sb="3" eb="4">
      <t>ユズ</t>
    </rPh>
    <rPh sb="4" eb="5">
      <t>ノ</t>
    </rPh>
    <rPh sb="5" eb="6">
      <t>ノゾ</t>
    </rPh>
    <phoneticPr fontId="2"/>
  </si>
  <si>
    <t>湯ヶ島北部</t>
    <rPh sb="0" eb="3">
      <t>ユガシマ</t>
    </rPh>
    <rPh sb="3" eb="5">
      <t>ホクブ</t>
    </rPh>
    <phoneticPr fontId="2"/>
  </si>
  <si>
    <t>湯ヶ島南部</t>
    <rPh sb="0" eb="3">
      <t>ユガシマ</t>
    </rPh>
    <rPh sb="3" eb="5">
      <t>ナンブ</t>
    </rPh>
    <phoneticPr fontId="2"/>
  </si>
  <si>
    <t>御殿場市神山</t>
    <rPh sb="0" eb="4">
      <t>ゴテンバシ</t>
    </rPh>
    <rPh sb="4" eb="6">
      <t>カミヤマ</t>
    </rPh>
    <phoneticPr fontId="2"/>
  </si>
  <si>
    <t>中央・阿幸地</t>
    <rPh sb="0" eb="2">
      <t>チュウオウ</t>
    </rPh>
    <rPh sb="3" eb="6">
      <t>アコウジ</t>
    </rPh>
    <phoneticPr fontId="2"/>
  </si>
  <si>
    <t>五和（国1バイパス以北）</t>
    <rPh sb="0" eb="2">
      <t>ゴカ</t>
    </rPh>
    <rPh sb="3" eb="4">
      <t>コク</t>
    </rPh>
    <rPh sb="9" eb="11">
      <t>イホク</t>
    </rPh>
    <phoneticPr fontId="2"/>
  </si>
  <si>
    <t>菊川南部</t>
    <rPh sb="0" eb="2">
      <t>キクガワ</t>
    </rPh>
    <rPh sb="2" eb="4">
      <t>ナンブ</t>
    </rPh>
    <phoneticPr fontId="2"/>
  </si>
  <si>
    <t>小笠　松下</t>
    <rPh sb="0" eb="2">
      <t>オガサ</t>
    </rPh>
    <rPh sb="3" eb="5">
      <t>マツシタ</t>
    </rPh>
    <phoneticPr fontId="2"/>
  </si>
  <si>
    <r>
      <t>　〒422-8051　　　</t>
    </r>
    <r>
      <rPr>
        <sz val="11"/>
        <rFont val="ＭＳ Ｐゴシック"/>
        <family val="3"/>
        <charset val="128"/>
      </rPr>
      <t xml:space="preserve">静岡市駿河区中野新田346-2
</t>
    </r>
    <r>
      <rPr>
        <sz val="14"/>
        <rFont val="ＭＳ Ｐゴシック"/>
        <family val="3"/>
        <charset val="128"/>
      </rPr>
      <t>㈱静岡オリコミ</t>
    </r>
    <r>
      <rPr>
        <sz val="11"/>
        <rFont val="ＭＳ Ｐゴシック"/>
        <family val="3"/>
        <charset val="128"/>
      </rPr>
      <t>　　　　　　　　　　　　　　　　　　　　　　　　　</t>
    </r>
    <phoneticPr fontId="2"/>
  </si>
  <si>
    <r>
      <t>※新聞販売店への配送後（搬入締切後）は、</t>
    </r>
    <r>
      <rPr>
        <b/>
        <sz val="11"/>
        <rFont val="ＭＳ Ｐゴシック"/>
        <family val="3"/>
        <charset val="128"/>
      </rPr>
      <t>折込日・配布明細の変更や中止はお受けできません</t>
    </r>
    <rPh sb="1" eb="3">
      <t>シンブン</t>
    </rPh>
    <rPh sb="3" eb="6">
      <t>ハンバイテン</t>
    </rPh>
    <rPh sb="8" eb="10">
      <t>ハイソウ</t>
    </rPh>
    <rPh sb="10" eb="11">
      <t>ゴ</t>
    </rPh>
    <rPh sb="12" eb="14">
      <t>ハンニュウ</t>
    </rPh>
    <rPh sb="14" eb="16">
      <t>シメキリ</t>
    </rPh>
    <rPh sb="16" eb="17">
      <t>ゴ</t>
    </rPh>
    <rPh sb="20" eb="22">
      <t>オリコミ</t>
    </rPh>
    <rPh sb="22" eb="23">
      <t>ビ</t>
    </rPh>
    <rPh sb="24" eb="26">
      <t>ハイフ</t>
    </rPh>
    <rPh sb="26" eb="28">
      <t>メイサイ</t>
    </rPh>
    <rPh sb="29" eb="31">
      <t>ヘンコウ</t>
    </rPh>
    <rPh sb="32" eb="34">
      <t>チュウシ</t>
    </rPh>
    <rPh sb="36" eb="37">
      <t>ウ</t>
    </rPh>
    <phoneticPr fontId="2"/>
  </si>
  <si>
    <t>湖西新所原　宮崎</t>
    <rPh sb="0" eb="2">
      <t>コサイ</t>
    </rPh>
    <rPh sb="2" eb="4">
      <t>シンジョ</t>
    </rPh>
    <rPh sb="4" eb="5">
      <t>バラ</t>
    </rPh>
    <rPh sb="6" eb="8">
      <t>ミヤザキ</t>
    </rPh>
    <phoneticPr fontId="2"/>
  </si>
  <si>
    <t>中瀬・豊保</t>
    <rPh sb="0" eb="2">
      <t>ナカセ</t>
    </rPh>
    <rPh sb="3" eb="5">
      <t>トヨヤス</t>
    </rPh>
    <phoneticPr fontId="2"/>
  </si>
  <si>
    <t>有玉</t>
    <rPh sb="0" eb="1">
      <t>アリ</t>
    </rPh>
    <rPh sb="1" eb="2">
      <t>タマ</t>
    </rPh>
    <phoneticPr fontId="2"/>
  </si>
  <si>
    <t>浜北南西</t>
    <rPh sb="0" eb="2">
      <t>ハマキタ</t>
    </rPh>
    <rPh sb="2" eb="4">
      <t>ナンセイ</t>
    </rPh>
    <phoneticPr fontId="2"/>
  </si>
  <si>
    <t>浜北南東</t>
    <rPh sb="0" eb="2">
      <t>ハマキタ</t>
    </rPh>
    <rPh sb="2" eb="4">
      <t>ナントウ</t>
    </rPh>
    <phoneticPr fontId="2"/>
  </si>
  <si>
    <t>浜北北西</t>
    <rPh sb="0" eb="2">
      <t>ハマキタ</t>
    </rPh>
    <rPh sb="2" eb="4">
      <t>ホクセイ</t>
    </rPh>
    <rPh sb="3" eb="4">
      <t>ハマキタ</t>
    </rPh>
    <phoneticPr fontId="2"/>
  </si>
  <si>
    <t>浜北北東</t>
    <rPh sb="0" eb="2">
      <t>ハマキタ</t>
    </rPh>
    <rPh sb="2" eb="4">
      <t>ホクトウ</t>
    </rPh>
    <rPh sb="3" eb="4">
      <t>ハマキタ</t>
    </rPh>
    <phoneticPr fontId="2"/>
  </si>
  <si>
    <t>上香貫・我入道</t>
    <rPh sb="0" eb="1">
      <t>カミ</t>
    </rPh>
    <rPh sb="1" eb="3">
      <t>カヌキ</t>
    </rPh>
    <rPh sb="4" eb="5">
      <t>ガ</t>
    </rPh>
    <rPh sb="5" eb="7">
      <t>ニュウドウ</t>
    </rPh>
    <phoneticPr fontId="2"/>
  </si>
  <si>
    <t>沼津西部　木村</t>
    <rPh sb="0" eb="2">
      <t>ヌマヅ</t>
    </rPh>
    <rPh sb="2" eb="4">
      <t>セイブ</t>
    </rPh>
    <rPh sb="5" eb="7">
      <t>キムラ</t>
    </rPh>
    <phoneticPr fontId="2"/>
  </si>
  <si>
    <t>高新田・藤守</t>
    <rPh sb="0" eb="1">
      <t>タカ</t>
    </rPh>
    <rPh sb="1" eb="3">
      <t>シンデン</t>
    </rPh>
    <rPh sb="4" eb="5">
      <t>フジ</t>
    </rPh>
    <rPh sb="5" eb="6">
      <t>カミ</t>
    </rPh>
    <phoneticPr fontId="2"/>
  </si>
  <si>
    <t>飯田店</t>
    <rPh sb="0" eb="2">
      <t>イイダ</t>
    </rPh>
    <rPh sb="2" eb="3">
      <t>テン</t>
    </rPh>
    <phoneticPr fontId="2"/>
  </si>
  <si>
    <t>袋井市笠原</t>
    <rPh sb="0" eb="3">
      <t>フクロイシ</t>
    </rPh>
    <rPh sb="3" eb="5">
      <t>カサハラ</t>
    </rPh>
    <phoneticPr fontId="2"/>
  </si>
  <si>
    <t>相良　中日</t>
    <rPh sb="0" eb="2">
      <t>サガラ</t>
    </rPh>
    <rPh sb="3" eb="5">
      <t>チュウニチ</t>
    </rPh>
    <phoneticPr fontId="2"/>
  </si>
  <si>
    <t>沼津西部木村</t>
    <rPh sb="0" eb="2">
      <t>ヌマヅ</t>
    </rPh>
    <rPh sb="2" eb="4">
      <t>セイブ</t>
    </rPh>
    <rPh sb="4" eb="6">
      <t>キムラ</t>
    </rPh>
    <phoneticPr fontId="2"/>
  </si>
  <si>
    <t>鬼女新田・比木</t>
    <rPh sb="0" eb="4">
      <t>キジョシンデン</t>
    </rPh>
    <rPh sb="5" eb="6">
      <t>クラ</t>
    </rPh>
    <rPh sb="6" eb="7">
      <t>キ</t>
    </rPh>
    <phoneticPr fontId="2"/>
  </si>
  <si>
    <t>相良中日</t>
    <rPh sb="0" eb="2">
      <t>サガラ</t>
    </rPh>
    <rPh sb="2" eb="4">
      <t>チュウニチ</t>
    </rPh>
    <phoneticPr fontId="2"/>
  </si>
  <si>
    <t>朝静中</t>
    <rPh sb="0" eb="1">
      <t>アサ</t>
    </rPh>
    <rPh sb="1" eb="2">
      <t>シズ</t>
    </rPh>
    <rPh sb="2" eb="3">
      <t>チュウ</t>
    </rPh>
    <phoneticPr fontId="2"/>
  </si>
  <si>
    <t>朝静中</t>
    <rPh sb="0" eb="2">
      <t>アサシズ</t>
    </rPh>
    <rPh sb="2" eb="3">
      <t>チュウ</t>
    </rPh>
    <phoneticPr fontId="2"/>
  </si>
  <si>
    <t>本店</t>
    <rPh sb="0" eb="1">
      <t>ホン</t>
    </rPh>
    <phoneticPr fontId="2"/>
  </si>
  <si>
    <t>長岡</t>
    <rPh sb="0" eb="2">
      <t>ナガオカ</t>
    </rPh>
    <phoneticPr fontId="2"/>
  </si>
  <si>
    <t>印野・川柳・永塚（Ｉ）</t>
    <rPh sb="0" eb="1">
      <t>イン</t>
    </rPh>
    <rPh sb="1" eb="2">
      <t>ノ</t>
    </rPh>
    <rPh sb="3" eb="4">
      <t>カワ</t>
    </rPh>
    <rPh sb="4" eb="5">
      <t>ヤナギ</t>
    </rPh>
    <rPh sb="6" eb="8">
      <t>ナガツカ</t>
    </rPh>
    <phoneticPr fontId="2"/>
  </si>
  <si>
    <t>吉永・利右衛門</t>
    <rPh sb="0" eb="2">
      <t>ヨシナガ</t>
    </rPh>
    <phoneticPr fontId="2"/>
  </si>
  <si>
    <t>志都呂・西鴨江</t>
    <rPh sb="0" eb="1">
      <t>シ</t>
    </rPh>
    <rPh sb="1" eb="2">
      <t>ト</t>
    </rPh>
    <rPh sb="2" eb="3">
      <t>ロ</t>
    </rPh>
    <rPh sb="4" eb="5">
      <t>ニシ</t>
    </rPh>
    <rPh sb="5" eb="6">
      <t>カモ</t>
    </rPh>
    <rPh sb="6" eb="7">
      <t>エ</t>
    </rPh>
    <phoneticPr fontId="2"/>
  </si>
  <si>
    <t>原里・板妻・神場・他（Ｈ）</t>
    <rPh sb="0" eb="1">
      <t>ハラ</t>
    </rPh>
    <rPh sb="1" eb="2">
      <t>ザト</t>
    </rPh>
    <rPh sb="3" eb="4">
      <t>イタ</t>
    </rPh>
    <rPh sb="4" eb="5">
      <t>ツマ</t>
    </rPh>
    <rPh sb="6" eb="7">
      <t>カミ</t>
    </rPh>
    <rPh sb="7" eb="8">
      <t>バ</t>
    </rPh>
    <rPh sb="9" eb="10">
      <t>ホカ</t>
    </rPh>
    <phoneticPr fontId="2"/>
  </si>
  <si>
    <t>町・中心部・東田中</t>
    <rPh sb="0" eb="1">
      <t>マチ</t>
    </rPh>
    <rPh sb="6" eb="7">
      <t>ヒガシ</t>
    </rPh>
    <rPh sb="7" eb="9">
      <t>タナカ</t>
    </rPh>
    <phoneticPr fontId="2"/>
  </si>
  <si>
    <t>中山・神山・他（ＦＡ）</t>
    <rPh sb="0" eb="2">
      <t>ナカヤマ</t>
    </rPh>
    <rPh sb="3" eb="5">
      <t>コウヤマ</t>
    </rPh>
    <rPh sb="6" eb="7">
      <t>ホカ</t>
    </rPh>
    <phoneticPr fontId="2"/>
  </si>
  <si>
    <t>中畑・仁杉・ぐみ沢・他（Ｎ）</t>
    <rPh sb="0" eb="2">
      <t>ナカハタ</t>
    </rPh>
    <rPh sb="3" eb="4">
      <t>ジン</t>
    </rPh>
    <rPh sb="4" eb="5">
      <t>スギ</t>
    </rPh>
    <rPh sb="8" eb="9">
      <t>サワ</t>
    </rPh>
    <rPh sb="10" eb="11">
      <t>ホカ</t>
    </rPh>
    <phoneticPr fontId="2"/>
  </si>
  <si>
    <t>高根・清後・他（Ｔ）</t>
    <rPh sb="0" eb="2">
      <t>タカネ</t>
    </rPh>
    <rPh sb="3" eb="4">
      <t>シン</t>
    </rPh>
    <rPh sb="4" eb="5">
      <t>ゴ</t>
    </rPh>
    <rPh sb="6" eb="7">
      <t>ホカ</t>
    </rPh>
    <phoneticPr fontId="2"/>
  </si>
  <si>
    <t>宇佐美　小杉</t>
    <rPh sb="0" eb="3">
      <t>ウサミ</t>
    </rPh>
    <rPh sb="4" eb="6">
      <t>コスギ</t>
    </rPh>
    <phoneticPr fontId="2"/>
  </si>
  <si>
    <t>蒲原・由比</t>
    <rPh sb="0" eb="2">
      <t>カンバラ</t>
    </rPh>
    <rPh sb="3" eb="5">
      <t>ユイ</t>
    </rPh>
    <phoneticPr fontId="2"/>
  </si>
  <si>
    <t>御前崎市・菊川市</t>
    <rPh sb="0" eb="3">
      <t>オマエザキ</t>
    </rPh>
    <rPh sb="3" eb="4">
      <t>シ</t>
    </rPh>
    <rPh sb="5" eb="7">
      <t>キクガワ</t>
    </rPh>
    <rPh sb="7" eb="8">
      <t>シ</t>
    </rPh>
    <phoneticPr fontId="2"/>
  </si>
  <si>
    <t>宇佐美小杉</t>
    <rPh sb="0" eb="3">
      <t>ウサミ</t>
    </rPh>
    <rPh sb="3" eb="5">
      <t>コスギ</t>
    </rPh>
    <phoneticPr fontId="2"/>
  </si>
  <si>
    <t>東原・鳥谷・柳沢・青野・宮本</t>
    <rPh sb="0" eb="2">
      <t>ヒガシハラ</t>
    </rPh>
    <rPh sb="3" eb="5">
      <t>トリタニ</t>
    </rPh>
    <rPh sb="6" eb="8">
      <t>ヤナギサワ</t>
    </rPh>
    <rPh sb="9" eb="11">
      <t>アオノ</t>
    </rPh>
    <rPh sb="12" eb="14">
      <t>ミヤモト</t>
    </rPh>
    <phoneticPr fontId="2"/>
  </si>
  <si>
    <t>都田・新都田・滝沢</t>
    <rPh sb="0" eb="2">
      <t>ミヤコダ</t>
    </rPh>
    <rPh sb="3" eb="4">
      <t>シン</t>
    </rPh>
    <rPh sb="4" eb="6">
      <t>ミヤコダ</t>
    </rPh>
    <rPh sb="7" eb="9">
      <t>タキザワ</t>
    </rPh>
    <phoneticPr fontId="2"/>
  </si>
  <si>
    <t>網代中野</t>
    <rPh sb="0" eb="2">
      <t>アジロ</t>
    </rPh>
    <rPh sb="2" eb="4">
      <t>ナカノ</t>
    </rPh>
    <phoneticPr fontId="2"/>
  </si>
  <si>
    <t>伊東柳原</t>
    <rPh sb="0" eb="2">
      <t>イトウ</t>
    </rPh>
    <rPh sb="2" eb="4">
      <t>ヤナギハラ</t>
    </rPh>
    <phoneticPr fontId="2"/>
  </si>
  <si>
    <t>御前崎支店</t>
    <rPh sb="0" eb="3">
      <t>オマエザキ</t>
    </rPh>
    <rPh sb="3" eb="5">
      <t>シテン</t>
    </rPh>
    <phoneticPr fontId="2"/>
  </si>
  <si>
    <t>伊太・向谷</t>
    <rPh sb="0" eb="1">
      <t>イ</t>
    </rPh>
    <rPh sb="1" eb="2">
      <t>タ</t>
    </rPh>
    <rPh sb="3" eb="5">
      <t>ムカイダニ</t>
    </rPh>
    <phoneticPr fontId="2"/>
  </si>
  <si>
    <t>中央町・中溝町</t>
    <rPh sb="0" eb="2">
      <t>チュウオウ</t>
    </rPh>
    <rPh sb="2" eb="3">
      <t>チョウ</t>
    </rPh>
    <rPh sb="4" eb="6">
      <t>ナカミゾ</t>
    </rPh>
    <rPh sb="6" eb="7">
      <t>チョウ</t>
    </rPh>
    <phoneticPr fontId="2"/>
  </si>
  <si>
    <t>浜団地</t>
    <phoneticPr fontId="2"/>
  </si>
  <si>
    <t>高畑・美薗・油一色</t>
    <rPh sb="0" eb="2">
      <t>タカハタ</t>
    </rPh>
    <rPh sb="3" eb="5">
      <t>ミソノ</t>
    </rPh>
    <rPh sb="6" eb="7">
      <t>アブラ</t>
    </rPh>
    <rPh sb="7" eb="9">
      <t>イッショク</t>
    </rPh>
    <phoneticPr fontId="2"/>
  </si>
  <si>
    <t>伊久美</t>
    <rPh sb="0" eb="3">
      <t>イクミ</t>
    </rPh>
    <phoneticPr fontId="2"/>
  </si>
  <si>
    <t>横井</t>
    <rPh sb="0" eb="2">
      <t>ヨコイ</t>
    </rPh>
    <phoneticPr fontId="2"/>
  </si>
  <si>
    <t>下河津千葉</t>
    <rPh sb="0" eb="1">
      <t>シタ</t>
    </rPh>
    <rPh sb="1" eb="2">
      <t>カワ</t>
    </rPh>
    <rPh sb="2" eb="3">
      <t>ツ</t>
    </rPh>
    <rPh sb="3" eb="5">
      <t>チバ</t>
    </rPh>
    <phoneticPr fontId="2"/>
  </si>
  <si>
    <t>竜洋風間</t>
    <phoneticPr fontId="2"/>
  </si>
  <si>
    <t>網代　中野</t>
    <rPh sb="0" eb="2">
      <t>アジロ</t>
    </rPh>
    <rPh sb="3" eb="5">
      <t>ナカノ</t>
    </rPh>
    <phoneticPr fontId="2"/>
  </si>
  <si>
    <t>伊東　柳原</t>
    <rPh sb="0" eb="2">
      <t>イトウ</t>
    </rPh>
    <rPh sb="3" eb="5">
      <t>ヤナギハラ</t>
    </rPh>
    <phoneticPr fontId="2"/>
  </si>
  <si>
    <t>下河津　千葉</t>
    <rPh sb="0" eb="1">
      <t>シタ</t>
    </rPh>
    <rPh sb="1" eb="2">
      <t>カワ</t>
    </rPh>
    <rPh sb="2" eb="3">
      <t>ツ</t>
    </rPh>
    <rPh sb="4" eb="6">
      <t>チバ</t>
    </rPh>
    <phoneticPr fontId="2"/>
  </si>
  <si>
    <t>下河津　千葉</t>
    <rPh sb="0" eb="1">
      <t>シタ</t>
    </rPh>
    <rPh sb="1" eb="3">
      <t>カワヅ</t>
    </rPh>
    <rPh sb="4" eb="6">
      <t>チバ</t>
    </rPh>
    <phoneticPr fontId="2"/>
  </si>
  <si>
    <t>　</t>
    <phoneticPr fontId="2"/>
  </si>
  <si>
    <t>豊田・岩田</t>
    <rPh sb="0" eb="2">
      <t>トヨダ</t>
    </rPh>
    <rPh sb="3" eb="5">
      <t>イワタ</t>
    </rPh>
    <phoneticPr fontId="2"/>
  </si>
  <si>
    <t>稲取　マツモト</t>
    <rPh sb="0" eb="1">
      <t>イナ</t>
    </rPh>
    <rPh sb="1" eb="2">
      <t>トリ</t>
    </rPh>
    <phoneticPr fontId="2"/>
  </si>
  <si>
    <t>稲取　マツモト</t>
    <rPh sb="0" eb="1">
      <t>イネ</t>
    </rPh>
    <rPh sb="1" eb="2">
      <t>トリ</t>
    </rPh>
    <phoneticPr fontId="2"/>
  </si>
  <si>
    <t>熱川　マツモト</t>
    <rPh sb="0" eb="1">
      <t>ネツ</t>
    </rPh>
    <rPh sb="1" eb="2">
      <t>カワ</t>
    </rPh>
    <phoneticPr fontId="2"/>
  </si>
  <si>
    <t>袋井山下</t>
    <rPh sb="0" eb="2">
      <t>フクロイ</t>
    </rPh>
    <rPh sb="2" eb="4">
      <t>ヤマシタ</t>
    </rPh>
    <phoneticPr fontId="2"/>
  </si>
  <si>
    <t>袋井　山下</t>
    <rPh sb="0" eb="2">
      <t>フクロイ</t>
    </rPh>
    <rPh sb="3" eb="5">
      <t>ヤマシタ</t>
    </rPh>
    <phoneticPr fontId="2"/>
  </si>
  <si>
    <t>熱川マツモト</t>
    <rPh sb="0" eb="1">
      <t>ネツ</t>
    </rPh>
    <rPh sb="1" eb="2">
      <t>カワ</t>
    </rPh>
    <phoneticPr fontId="2"/>
  </si>
  <si>
    <t>稲取マツモト</t>
    <rPh sb="0" eb="1">
      <t>イナ</t>
    </rPh>
    <rPh sb="1" eb="2">
      <t>トリ</t>
    </rPh>
    <phoneticPr fontId="2"/>
  </si>
  <si>
    <t>弊社発送者：</t>
    <rPh sb="0" eb="2">
      <t>ヘイシャ</t>
    </rPh>
    <rPh sb="2" eb="4">
      <t>ハッソウ</t>
    </rPh>
    <rPh sb="4" eb="5">
      <t>シャ</t>
    </rPh>
    <phoneticPr fontId="2"/>
  </si>
  <si>
    <t>竜洋　風間</t>
    <rPh sb="3" eb="5">
      <t>カザマ</t>
    </rPh>
    <phoneticPr fontId="2"/>
  </si>
  <si>
    <t>小林・本沢合・道本・東原</t>
    <rPh sb="0" eb="2">
      <t>コバヤシ</t>
    </rPh>
    <rPh sb="3" eb="4">
      <t>ホン</t>
    </rPh>
    <rPh sb="4" eb="5">
      <t>サワ</t>
    </rPh>
    <rPh sb="5" eb="6">
      <t>ア</t>
    </rPh>
    <rPh sb="7" eb="8">
      <t>ミチ</t>
    </rPh>
    <rPh sb="8" eb="9">
      <t>ホン</t>
    </rPh>
    <rPh sb="10" eb="11">
      <t>トウ</t>
    </rPh>
    <rPh sb="11" eb="12">
      <t>ハラ</t>
    </rPh>
    <phoneticPr fontId="2"/>
  </si>
  <si>
    <t>沼津　柳原</t>
    <rPh sb="0" eb="2">
      <t>ヌマヅ</t>
    </rPh>
    <rPh sb="3" eb="5">
      <t>ヤナギハラ</t>
    </rPh>
    <phoneticPr fontId="2"/>
  </si>
  <si>
    <t>下田　千葉</t>
    <rPh sb="0" eb="2">
      <t>シモダ</t>
    </rPh>
    <rPh sb="3" eb="5">
      <t>チバ</t>
    </rPh>
    <phoneticPr fontId="2"/>
  </si>
  <si>
    <t>竜洋　風間</t>
    <rPh sb="0" eb="2">
      <t>リュウヨウ</t>
    </rPh>
    <rPh sb="3" eb="5">
      <t>カザマ</t>
    </rPh>
    <phoneticPr fontId="2"/>
  </si>
  <si>
    <t>下田千葉</t>
    <rPh sb="0" eb="2">
      <t>シモダ</t>
    </rPh>
    <rPh sb="2" eb="4">
      <t>チバ</t>
    </rPh>
    <phoneticPr fontId="2"/>
  </si>
  <si>
    <t>沼津柳原</t>
    <rPh sb="0" eb="2">
      <t>ヌマヅ</t>
    </rPh>
    <rPh sb="2" eb="4">
      <t>ヤナギハラ</t>
    </rPh>
    <phoneticPr fontId="2"/>
  </si>
  <si>
    <t>原・浮島</t>
    <rPh sb="0" eb="1">
      <t>ハラ</t>
    </rPh>
    <rPh sb="2" eb="4">
      <t>ウキシマ</t>
    </rPh>
    <phoneticPr fontId="2"/>
  </si>
  <si>
    <t>町地区</t>
    <rPh sb="0" eb="1">
      <t>マチ</t>
    </rPh>
    <rPh sb="1" eb="3">
      <t>チク</t>
    </rPh>
    <phoneticPr fontId="2"/>
  </si>
  <si>
    <t>島田駅北</t>
    <rPh sb="0" eb="2">
      <t>シマダ</t>
    </rPh>
    <rPh sb="2" eb="4">
      <t>エキキタ</t>
    </rPh>
    <phoneticPr fontId="2"/>
  </si>
  <si>
    <t>島田駅南</t>
    <rPh sb="0" eb="2">
      <t>シマダ</t>
    </rPh>
    <rPh sb="2" eb="4">
      <t>エキナン</t>
    </rPh>
    <phoneticPr fontId="2"/>
  </si>
  <si>
    <t>仁科　GAKU</t>
    <rPh sb="0" eb="2">
      <t>ニシナ</t>
    </rPh>
    <phoneticPr fontId="2"/>
  </si>
  <si>
    <t>熱川　千葉</t>
    <rPh sb="0" eb="1">
      <t>アツ</t>
    </rPh>
    <rPh sb="1" eb="2">
      <t>カワ</t>
    </rPh>
    <rPh sb="3" eb="5">
      <t>チバ</t>
    </rPh>
    <phoneticPr fontId="2"/>
  </si>
  <si>
    <t>三津　GAKU</t>
    <rPh sb="0" eb="2">
      <t>ミツ</t>
    </rPh>
    <phoneticPr fontId="2"/>
  </si>
  <si>
    <t>仁科　GAKU</t>
    <rPh sb="0" eb="1">
      <t>ニ</t>
    </rPh>
    <rPh sb="1" eb="2">
      <t>シナ</t>
    </rPh>
    <phoneticPr fontId="2"/>
  </si>
  <si>
    <t>三島　MISH</t>
    <rPh sb="0" eb="2">
      <t>ミシマ</t>
    </rPh>
    <phoneticPr fontId="2"/>
  </si>
  <si>
    <t>熱川千葉</t>
    <rPh sb="0" eb="1">
      <t>アツ</t>
    </rPh>
    <rPh sb="1" eb="2">
      <t>カワ</t>
    </rPh>
    <rPh sb="2" eb="4">
      <t>チバ</t>
    </rPh>
    <phoneticPr fontId="2"/>
  </si>
  <si>
    <t>仁科GAKU</t>
    <rPh sb="0" eb="1">
      <t>ニ</t>
    </rPh>
    <rPh sb="1" eb="2">
      <t>シナ</t>
    </rPh>
    <phoneticPr fontId="2"/>
  </si>
  <si>
    <t>三島MISH</t>
    <rPh sb="0" eb="2">
      <t>ミシマ</t>
    </rPh>
    <phoneticPr fontId="2"/>
  </si>
  <si>
    <t>三津GAKU</t>
    <rPh sb="0" eb="2">
      <t>ミツ</t>
    </rPh>
    <phoneticPr fontId="2"/>
  </si>
  <si>
    <t>小笠松下</t>
    <rPh sb="0" eb="2">
      <t>オガサ</t>
    </rPh>
    <rPh sb="2" eb="4">
      <t>マツシタ</t>
    </rPh>
    <phoneticPr fontId="2"/>
  </si>
  <si>
    <t>大室・富戸</t>
    <rPh sb="0" eb="2">
      <t>オオムロ</t>
    </rPh>
    <rPh sb="3" eb="5">
      <t>フト</t>
    </rPh>
    <phoneticPr fontId="2"/>
  </si>
  <si>
    <t>川奈・吉田</t>
    <rPh sb="0" eb="2">
      <t>カワナ</t>
    </rPh>
    <rPh sb="3" eb="5">
      <t>ヨシダ</t>
    </rPh>
    <phoneticPr fontId="2"/>
  </si>
  <si>
    <t>内浦・西浦</t>
    <rPh sb="0" eb="1">
      <t>ウチ</t>
    </rPh>
    <rPh sb="1" eb="2">
      <t>ウラ</t>
    </rPh>
    <rPh sb="3" eb="5">
      <t>ニシウラ</t>
    </rPh>
    <phoneticPr fontId="2"/>
  </si>
  <si>
    <t>御前崎市</t>
    <rPh sb="0" eb="4">
      <t>オマエザキシ</t>
    </rPh>
    <phoneticPr fontId="2"/>
  </si>
  <si>
    <t>六合駅北</t>
    <rPh sb="0" eb="1">
      <t>ロク</t>
    </rPh>
    <rPh sb="1" eb="2">
      <t>ゴウ</t>
    </rPh>
    <rPh sb="2" eb="3">
      <t>エキ</t>
    </rPh>
    <rPh sb="3" eb="4">
      <t>キタ</t>
    </rPh>
    <phoneticPr fontId="2"/>
  </si>
  <si>
    <t>六合駅南</t>
    <rPh sb="0" eb="1">
      <t>ロク</t>
    </rPh>
    <rPh sb="1" eb="2">
      <t>ゴウ</t>
    </rPh>
    <rPh sb="2" eb="3">
      <t>エキ</t>
    </rPh>
    <rPh sb="3" eb="4">
      <t>ミナミ</t>
    </rPh>
    <phoneticPr fontId="2"/>
  </si>
  <si>
    <t>六合駅東</t>
    <rPh sb="0" eb="1">
      <t>ロク</t>
    </rPh>
    <rPh sb="1" eb="2">
      <t>ゴウ</t>
    </rPh>
    <rPh sb="2" eb="3">
      <t>エキ</t>
    </rPh>
    <rPh sb="3" eb="4">
      <t>ヒガシ</t>
    </rPh>
    <phoneticPr fontId="2"/>
  </si>
  <si>
    <t>南・旭・御仮屋</t>
    <rPh sb="0" eb="1">
      <t>ミナミ</t>
    </rPh>
    <rPh sb="2" eb="3">
      <t>アサヒ</t>
    </rPh>
    <rPh sb="4" eb="7">
      <t>オカリヤ</t>
    </rPh>
    <phoneticPr fontId="2"/>
  </si>
  <si>
    <t>元島田・中河・野田</t>
    <rPh sb="0" eb="1">
      <t>モト</t>
    </rPh>
    <rPh sb="1" eb="3">
      <t>シマダ</t>
    </rPh>
    <rPh sb="4" eb="6">
      <t>ナカガワ</t>
    </rPh>
    <rPh sb="7" eb="9">
      <t>ノダ</t>
    </rPh>
    <phoneticPr fontId="2"/>
  </si>
  <si>
    <t>曽我・桜木・和田岡他</t>
    <rPh sb="0" eb="2">
      <t>ソガ</t>
    </rPh>
    <rPh sb="3" eb="5">
      <t>サクラギ</t>
    </rPh>
    <rPh sb="6" eb="8">
      <t>ワダ</t>
    </rPh>
    <rPh sb="8" eb="9">
      <t>オカ</t>
    </rPh>
    <rPh sb="9" eb="10">
      <t>ホカ</t>
    </rPh>
    <phoneticPr fontId="2"/>
  </si>
  <si>
    <t>大池・駅北口・西郷他</t>
    <rPh sb="0" eb="2">
      <t>オオイケ</t>
    </rPh>
    <rPh sb="3" eb="4">
      <t>エキ</t>
    </rPh>
    <rPh sb="4" eb="6">
      <t>キタグチ</t>
    </rPh>
    <rPh sb="7" eb="9">
      <t>サイゴウ</t>
    </rPh>
    <rPh sb="9" eb="10">
      <t>ホカ</t>
    </rPh>
    <phoneticPr fontId="2"/>
  </si>
  <si>
    <t>天竜川　コデラ</t>
    <rPh sb="0" eb="3">
      <t>テンリュウガワ</t>
    </rPh>
    <phoneticPr fontId="2"/>
  </si>
  <si>
    <t>森　山下</t>
    <rPh sb="0" eb="1">
      <t>モリ</t>
    </rPh>
    <rPh sb="2" eb="4">
      <t>ヤマシタ</t>
    </rPh>
    <phoneticPr fontId="2"/>
  </si>
  <si>
    <t>静岡　朝日中央</t>
    <rPh sb="0" eb="2">
      <t>シズオカ</t>
    </rPh>
    <rPh sb="3" eb="5">
      <t>アサヒ</t>
    </rPh>
    <rPh sb="5" eb="7">
      <t>チュウオウ</t>
    </rPh>
    <phoneticPr fontId="2"/>
  </si>
  <si>
    <t>静岡朝日中央</t>
    <rPh sb="0" eb="2">
      <t>シズオカ</t>
    </rPh>
    <rPh sb="2" eb="4">
      <t>アサヒ</t>
    </rPh>
    <rPh sb="4" eb="6">
      <t>チュウオウ</t>
    </rPh>
    <phoneticPr fontId="2"/>
  </si>
  <si>
    <t>森山下</t>
    <rPh sb="0" eb="1">
      <t>モリ</t>
    </rPh>
    <rPh sb="1" eb="3">
      <t>ヤマシタ</t>
    </rPh>
    <phoneticPr fontId="2"/>
  </si>
  <si>
    <t>富士宮　ツタウェル</t>
    <rPh sb="0" eb="3">
      <t>フジノミヤ</t>
    </rPh>
    <phoneticPr fontId="2"/>
  </si>
  <si>
    <t>磐田　奥宮</t>
    <rPh sb="0" eb="2">
      <t>イワタ</t>
    </rPh>
    <rPh sb="3" eb="5">
      <t>オクミヤ</t>
    </rPh>
    <phoneticPr fontId="2"/>
  </si>
  <si>
    <t>池新田・佐倉</t>
    <rPh sb="4" eb="6">
      <t>サクラ</t>
    </rPh>
    <phoneticPr fontId="2"/>
  </si>
  <si>
    <t>菊川・小笠</t>
    <rPh sb="0" eb="2">
      <t>キクガワ</t>
    </rPh>
    <rPh sb="3" eb="5">
      <t>オガサ</t>
    </rPh>
    <phoneticPr fontId="2"/>
  </si>
  <si>
    <t>富士宮ツタウェル</t>
    <rPh sb="0" eb="3">
      <t>フジノミヤ</t>
    </rPh>
    <phoneticPr fontId="2"/>
  </si>
  <si>
    <t>磐田奥宮</t>
    <rPh sb="0" eb="2">
      <t>イワタ</t>
    </rPh>
    <rPh sb="2" eb="4">
      <t>オクミヤ</t>
    </rPh>
    <phoneticPr fontId="2"/>
  </si>
  <si>
    <t>下泉　瀧澤</t>
    <rPh sb="0" eb="1">
      <t>シモ</t>
    </rPh>
    <rPh sb="1" eb="2">
      <t>イズミ</t>
    </rPh>
    <rPh sb="3" eb="5">
      <t>タキザワ</t>
    </rPh>
    <phoneticPr fontId="2"/>
  </si>
  <si>
    <t>下泉瀧澤</t>
    <rPh sb="0" eb="1">
      <t>シモ</t>
    </rPh>
    <rPh sb="1" eb="2">
      <t>イズミ</t>
    </rPh>
    <rPh sb="2" eb="3">
      <t>タキ</t>
    </rPh>
    <rPh sb="3" eb="4">
      <t>ザワ</t>
    </rPh>
    <phoneticPr fontId="2"/>
  </si>
  <si>
    <t>都筑・大谷・佐久米</t>
    <rPh sb="0" eb="2">
      <t>ツヅキ</t>
    </rPh>
    <rPh sb="3" eb="5">
      <t>オオタニ</t>
    </rPh>
    <rPh sb="6" eb="9">
      <t>サクメ</t>
    </rPh>
    <phoneticPr fontId="2"/>
  </si>
  <si>
    <t>入出・知波田</t>
    <rPh sb="0" eb="1">
      <t>ハイ</t>
    </rPh>
    <rPh sb="1" eb="2">
      <t>デ</t>
    </rPh>
    <rPh sb="3" eb="4">
      <t>チ</t>
    </rPh>
    <rPh sb="4" eb="5">
      <t>ナミ</t>
    </rPh>
    <rPh sb="5" eb="6">
      <t>タ</t>
    </rPh>
    <phoneticPr fontId="2"/>
  </si>
  <si>
    <t>おさだ用宗</t>
    <rPh sb="3" eb="5">
      <t>モチムネ</t>
    </rPh>
    <phoneticPr fontId="2"/>
  </si>
  <si>
    <t>おさだ丸子</t>
    <rPh sb="3" eb="5">
      <t>マルコ</t>
    </rPh>
    <phoneticPr fontId="2"/>
  </si>
  <si>
    <t>浜松雄踏　小栗</t>
    <rPh sb="0" eb="2">
      <t>ハママツ</t>
    </rPh>
    <rPh sb="2" eb="4">
      <t>ユウトウ</t>
    </rPh>
    <rPh sb="5" eb="7">
      <t>オグリ</t>
    </rPh>
    <phoneticPr fontId="2"/>
  </si>
  <si>
    <t>浜松雄踏小栗</t>
    <rPh sb="0" eb="2">
      <t>ハママツ</t>
    </rPh>
    <rPh sb="2" eb="4">
      <t>ユウトウ</t>
    </rPh>
    <rPh sb="4" eb="6">
      <t>オグリ</t>
    </rPh>
    <phoneticPr fontId="2"/>
  </si>
  <si>
    <t>天竜川コデラ</t>
    <rPh sb="0" eb="3">
      <t>テンリュウガワ</t>
    </rPh>
    <phoneticPr fontId="2"/>
  </si>
  <si>
    <t>沼津　星野</t>
    <rPh sb="0" eb="2">
      <t>ヌマヅ</t>
    </rPh>
    <rPh sb="3" eb="5">
      <t>ホシノ</t>
    </rPh>
    <phoneticPr fontId="2"/>
  </si>
  <si>
    <t>沼津星野</t>
    <rPh sb="0" eb="2">
      <t>ヌマヅ</t>
    </rPh>
    <rPh sb="2" eb="4">
      <t>ホシノ</t>
    </rPh>
    <phoneticPr fontId="2"/>
  </si>
  <si>
    <t>鷲津　白石</t>
    <rPh sb="0" eb="2">
      <t>ワシヅ</t>
    </rPh>
    <rPh sb="3" eb="5">
      <t>シライシ</t>
    </rPh>
    <phoneticPr fontId="2"/>
  </si>
  <si>
    <t>鷲津白石</t>
    <rPh sb="0" eb="2">
      <t>ワシヅ</t>
    </rPh>
    <rPh sb="2" eb="4">
      <t>シライシ</t>
    </rPh>
    <phoneticPr fontId="2"/>
  </si>
  <si>
    <t>鷹岡　NP鷹岡</t>
    <rPh sb="0" eb="2">
      <t>タカオカ</t>
    </rPh>
    <rPh sb="5" eb="7">
      <t>タカオカ</t>
    </rPh>
    <phoneticPr fontId="2"/>
  </si>
  <si>
    <t>大江・片浜</t>
    <rPh sb="0" eb="2">
      <t>オオエ</t>
    </rPh>
    <rPh sb="3" eb="5">
      <t>カタハマ</t>
    </rPh>
    <phoneticPr fontId="2"/>
  </si>
  <si>
    <t>相良・波津</t>
    <rPh sb="0" eb="2">
      <t>サガラ</t>
    </rPh>
    <rPh sb="3" eb="4">
      <t>ハ</t>
    </rPh>
    <rPh sb="4" eb="5">
      <t>ツ</t>
    </rPh>
    <phoneticPr fontId="2"/>
  </si>
  <si>
    <t>磐田　風間</t>
    <rPh sb="0" eb="2">
      <t>イワタ</t>
    </rPh>
    <rPh sb="3" eb="5">
      <t>カザマ</t>
    </rPh>
    <phoneticPr fontId="2"/>
  </si>
  <si>
    <t>旧大東</t>
    <rPh sb="0" eb="1">
      <t>キュウ</t>
    </rPh>
    <rPh sb="1" eb="3">
      <t>ダイトウ</t>
    </rPh>
    <phoneticPr fontId="2"/>
  </si>
  <si>
    <t>佐束・土方</t>
    <rPh sb="0" eb="2">
      <t>サタバ</t>
    </rPh>
    <rPh sb="3" eb="5">
      <t>ヒジカタ</t>
    </rPh>
    <phoneticPr fontId="2"/>
  </si>
  <si>
    <t>バイパス以西（Ａ・Ｂ・Ｃ）</t>
    <rPh sb="4" eb="6">
      <t>イセイ</t>
    </rPh>
    <phoneticPr fontId="2"/>
  </si>
  <si>
    <t>バイパス以東（Ｄ・Ｅ）</t>
    <rPh sb="4" eb="6">
      <t>イトウ</t>
    </rPh>
    <phoneticPr fontId="2"/>
  </si>
  <si>
    <t>ＪＲ以南（Ｆ）</t>
    <rPh sb="2" eb="4">
      <t>イナン</t>
    </rPh>
    <phoneticPr fontId="2"/>
  </si>
  <si>
    <t>鷹岡NP鷹岡</t>
    <rPh sb="0" eb="2">
      <t>タカオカ</t>
    </rPh>
    <rPh sb="4" eb="6">
      <t>タカオカ</t>
    </rPh>
    <phoneticPr fontId="2"/>
  </si>
  <si>
    <t>磐田風間</t>
    <rPh sb="0" eb="2">
      <t>イワタ</t>
    </rPh>
    <rPh sb="2" eb="4">
      <t>カザマ</t>
    </rPh>
    <phoneticPr fontId="2"/>
  </si>
  <si>
    <t>別紙・個人情報のお取扱いについて　　　　　□　同意する　　　　□　同意しない</t>
    <phoneticPr fontId="2"/>
  </si>
  <si>
    <r>
      <t>↑↑　どちらかの</t>
    </r>
    <r>
      <rPr>
        <b/>
        <sz val="14"/>
        <rFont val="ＭＳ Ｐゴシック"/>
        <family val="3"/>
        <charset val="128"/>
      </rPr>
      <t>□</t>
    </r>
    <r>
      <rPr>
        <sz val="14"/>
        <rFont val="ＭＳ Ｐゴシック"/>
        <family val="3"/>
        <charset val="128"/>
      </rPr>
      <t>に、レ印を付けて、ファックスにてお送りください。　↑↑</t>
    </r>
    <phoneticPr fontId="2"/>
  </si>
  <si>
    <t>萩丘店</t>
    <rPh sb="0" eb="3">
      <t>ハギオカテン</t>
    </rPh>
    <phoneticPr fontId="2"/>
  </si>
  <si>
    <t>浜松　柳原</t>
    <rPh sb="0" eb="2">
      <t>ハママツ</t>
    </rPh>
    <rPh sb="3" eb="5">
      <t>ヤナギハラ</t>
    </rPh>
    <phoneticPr fontId="2"/>
  </si>
  <si>
    <t>浜松　吉江</t>
    <rPh sb="0" eb="2">
      <t>ハママツ</t>
    </rPh>
    <rPh sb="3" eb="5">
      <t>ヨシエ</t>
    </rPh>
    <phoneticPr fontId="2"/>
  </si>
  <si>
    <t>上島店</t>
    <phoneticPr fontId="2"/>
  </si>
  <si>
    <t>登呂店</t>
    <rPh sb="0" eb="3">
      <t>トロテン</t>
    </rPh>
    <phoneticPr fontId="2"/>
  </si>
  <si>
    <t>静岡　読売県庁前</t>
    <rPh sb="0" eb="2">
      <t>シズオカ</t>
    </rPh>
    <rPh sb="3" eb="5">
      <t>ヨミウリ</t>
    </rPh>
    <rPh sb="5" eb="8">
      <t>ケンチョウマエ</t>
    </rPh>
    <phoneticPr fontId="2"/>
  </si>
  <si>
    <t>読</t>
    <rPh sb="0" eb="1">
      <t>ヨ</t>
    </rPh>
    <phoneticPr fontId="2"/>
  </si>
  <si>
    <t>静岡　読売県庁前</t>
    <rPh sb="0" eb="2">
      <t>シズオカ</t>
    </rPh>
    <rPh sb="3" eb="5">
      <t>ヨミウリ</t>
    </rPh>
    <rPh sb="5" eb="7">
      <t>ケンチョウ</t>
    </rPh>
    <rPh sb="7" eb="8">
      <t>マエ</t>
    </rPh>
    <phoneticPr fontId="2"/>
  </si>
  <si>
    <t>静岡読売県庁前</t>
    <rPh sb="0" eb="2">
      <t>シズオカ</t>
    </rPh>
    <rPh sb="2" eb="4">
      <t>ヨミウリ</t>
    </rPh>
    <rPh sb="4" eb="7">
      <t>ケンチョウマエ</t>
    </rPh>
    <phoneticPr fontId="2"/>
  </si>
  <si>
    <t>浜松　吉江</t>
    <rPh sb="0" eb="2">
      <t>ハママツ</t>
    </rPh>
    <rPh sb="3" eb="5">
      <t>ヨシエ</t>
    </rPh>
    <rPh sb="4" eb="5">
      <t>ヒヨシ</t>
    </rPh>
    <phoneticPr fontId="2"/>
  </si>
  <si>
    <t>浜松柳原</t>
    <rPh sb="0" eb="2">
      <t>ハママツ</t>
    </rPh>
    <rPh sb="2" eb="4">
      <t>ヤナギハラ</t>
    </rPh>
    <phoneticPr fontId="2"/>
  </si>
  <si>
    <t>浜松吉江</t>
    <rPh sb="0" eb="2">
      <t>ハママツ</t>
    </rPh>
    <rPh sb="2" eb="4">
      <t>ヨシエ</t>
    </rPh>
    <phoneticPr fontId="2"/>
  </si>
  <si>
    <t>蒲原　あさがお</t>
    <rPh sb="0" eb="2">
      <t>カンバラ</t>
    </rPh>
    <phoneticPr fontId="2"/>
  </si>
  <si>
    <t>興津　あさがお</t>
    <rPh sb="0" eb="2">
      <t>オキツ</t>
    </rPh>
    <phoneticPr fontId="2"/>
  </si>
  <si>
    <t>東名以南</t>
    <rPh sb="0" eb="4">
      <t>トウメイイナン</t>
    </rPh>
    <phoneticPr fontId="2"/>
  </si>
  <si>
    <t>本通地区</t>
    <rPh sb="0" eb="4">
      <t>ホントオリチク</t>
    </rPh>
    <phoneticPr fontId="2"/>
  </si>
  <si>
    <t>羽鳥地区</t>
    <rPh sb="0" eb="4">
      <t>ハトリチク</t>
    </rPh>
    <phoneticPr fontId="2"/>
  </si>
  <si>
    <t>松富地区</t>
    <rPh sb="0" eb="4">
      <t>マツトミチク</t>
    </rPh>
    <phoneticPr fontId="2"/>
  </si>
  <si>
    <t>安倍口地区</t>
    <rPh sb="0" eb="3">
      <t>アベグチ</t>
    </rPh>
    <rPh sb="3" eb="5">
      <t>チク</t>
    </rPh>
    <phoneticPr fontId="2"/>
  </si>
  <si>
    <t>上土地区</t>
    <rPh sb="0" eb="4">
      <t>アゲツチチク</t>
    </rPh>
    <phoneticPr fontId="2"/>
  </si>
  <si>
    <t>麻機地区</t>
    <rPh sb="0" eb="4">
      <t>アサバタチク</t>
    </rPh>
    <phoneticPr fontId="2"/>
  </si>
  <si>
    <t>瀬名地区</t>
    <rPh sb="0" eb="4">
      <t>セナチク</t>
    </rPh>
    <phoneticPr fontId="2"/>
  </si>
  <si>
    <t>鷹匠地区</t>
    <rPh sb="0" eb="4">
      <t>タカジョウチク</t>
    </rPh>
    <phoneticPr fontId="2"/>
  </si>
  <si>
    <t>安東地区</t>
    <rPh sb="0" eb="4">
      <t>アンドウチク</t>
    </rPh>
    <phoneticPr fontId="2"/>
  </si>
  <si>
    <t>庵原興津店</t>
    <rPh sb="0" eb="2">
      <t>イハラ</t>
    </rPh>
    <rPh sb="2" eb="5">
      <t>オキツテン</t>
    </rPh>
    <phoneticPr fontId="2"/>
  </si>
  <si>
    <t>飯田高部店</t>
    <rPh sb="2" eb="5">
      <t>タカベテン</t>
    </rPh>
    <phoneticPr fontId="2"/>
  </si>
  <si>
    <t>入江江尻店</t>
    <rPh sb="2" eb="5">
      <t>エジリテン</t>
    </rPh>
    <phoneticPr fontId="2"/>
  </si>
  <si>
    <t>岡船越店</t>
    <rPh sb="0" eb="1">
      <t>オカ</t>
    </rPh>
    <rPh sb="1" eb="3">
      <t>フナコシ</t>
    </rPh>
    <rPh sb="3" eb="4">
      <t>テン</t>
    </rPh>
    <phoneticPr fontId="2"/>
  </si>
  <si>
    <t>駒越三保店</t>
    <rPh sb="0" eb="2">
      <t>コマゴエ</t>
    </rPh>
    <rPh sb="2" eb="5">
      <t>ミホテン</t>
    </rPh>
    <phoneticPr fontId="2"/>
  </si>
  <si>
    <t>有度店</t>
    <rPh sb="0" eb="3">
      <t>ウドテン</t>
    </rPh>
    <phoneticPr fontId="2"/>
  </si>
  <si>
    <t>清水シミズ</t>
    <rPh sb="0" eb="2">
      <t>シミズ</t>
    </rPh>
    <phoneticPr fontId="2"/>
  </si>
  <si>
    <t>蒲原あさがお</t>
    <rPh sb="0" eb="2">
      <t>カンバラ</t>
    </rPh>
    <phoneticPr fontId="2"/>
  </si>
  <si>
    <t>興津あさがお</t>
    <rPh sb="0" eb="2">
      <t>オキツ</t>
    </rPh>
    <phoneticPr fontId="2"/>
  </si>
  <si>
    <t>・印刷物の保管は原則として納入月より翌月3ヵ月以内とします。</t>
  </si>
  <si>
    <t>・3ヵ月を超える場合は原則としてお引き取りいただくこととします。</t>
    <phoneticPr fontId="2"/>
  </si>
  <si>
    <t>・弊社からご返品の場合は転送料を申し受けます。</t>
    <phoneticPr fontId="2"/>
  </si>
  <si>
    <t>・保管をご希望される場合は保管料を申し受けます。</t>
    <phoneticPr fontId="2"/>
  </si>
  <si>
    <t>・保管料詳細は弊社営業担当までお問い合わせください。</t>
    <phoneticPr fontId="2"/>
  </si>
  <si>
    <t>・保管料をお支払いいただき延長した場合でも、延長保管期間は最長2カ月間までとします。</t>
    <phoneticPr fontId="2"/>
  </si>
  <si>
    <t>3ヵ月経過した在庫となるチラシについては、基本的にお引き取りいただくこととします。</t>
    <phoneticPr fontId="2"/>
  </si>
  <si>
    <t>もしくは保管料をいただくことになります。</t>
    <phoneticPr fontId="2"/>
  </si>
  <si>
    <t>■開始日　令和5年2月入庫分より</t>
    <phoneticPr fontId="2"/>
  </si>
  <si>
    <t>籠上地区</t>
    <rPh sb="0" eb="1">
      <t>カゴ</t>
    </rPh>
    <rPh sb="1" eb="2">
      <t>ウエ</t>
    </rPh>
    <rPh sb="2" eb="4">
      <t>チク</t>
    </rPh>
    <phoneticPr fontId="2"/>
  </si>
  <si>
    <t>伊豆の国市南部</t>
    <rPh sb="0" eb="2">
      <t>イズ</t>
    </rPh>
    <rPh sb="3" eb="5">
      <t>クニシ</t>
    </rPh>
    <rPh sb="5" eb="7">
      <t>ナンブ</t>
    </rPh>
    <phoneticPr fontId="2"/>
  </si>
  <si>
    <t>韮山・江間</t>
    <rPh sb="3" eb="5">
      <t>エマ</t>
    </rPh>
    <phoneticPr fontId="2"/>
  </si>
  <si>
    <t>稲荷・三ツ合</t>
    <rPh sb="0" eb="2">
      <t>イナリ</t>
    </rPh>
    <rPh sb="3" eb="4">
      <t>ミ</t>
    </rPh>
    <rPh sb="5" eb="6">
      <t>ア</t>
    </rPh>
    <phoneticPr fontId="2"/>
  </si>
  <si>
    <t>向島町・本通・市街地</t>
    <rPh sb="0" eb="2">
      <t>ムコウジマ</t>
    </rPh>
    <rPh sb="2" eb="3">
      <t>チョウ</t>
    </rPh>
    <rPh sb="4" eb="6">
      <t>ホントオリ</t>
    </rPh>
    <rPh sb="7" eb="10">
      <t>シガイチ</t>
    </rPh>
    <phoneticPr fontId="2"/>
  </si>
  <si>
    <t>東名以北・BP以北堀越</t>
    <rPh sb="0" eb="2">
      <t>トウメイ</t>
    </rPh>
    <rPh sb="2" eb="4">
      <t>イホク</t>
    </rPh>
    <rPh sb="7" eb="9">
      <t>イホク</t>
    </rPh>
    <rPh sb="9" eb="11">
      <t>ホリコシ</t>
    </rPh>
    <phoneticPr fontId="2"/>
  </si>
  <si>
    <t>富塚・大平台店</t>
    <rPh sb="0" eb="2">
      <t>トミツカ</t>
    </rPh>
    <rPh sb="6" eb="7">
      <t>テン</t>
    </rPh>
    <phoneticPr fontId="2"/>
  </si>
  <si>
    <t>三島店</t>
    <rPh sb="0" eb="3">
      <t>ミシマテン</t>
    </rPh>
    <phoneticPr fontId="2"/>
  </si>
  <si>
    <t>半田</t>
    <rPh sb="0" eb="2">
      <t>ハンダ</t>
    </rPh>
    <phoneticPr fontId="2"/>
  </si>
  <si>
    <t>豊浜</t>
    <rPh sb="0" eb="2">
      <t>トヨハマ</t>
    </rPh>
    <phoneticPr fontId="2"/>
  </si>
  <si>
    <t>向島町・河原町</t>
    <rPh sb="0" eb="2">
      <t>ムコウジマ</t>
    </rPh>
    <rPh sb="2" eb="3">
      <t>チョウ</t>
    </rPh>
    <rPh sb="4" eb="6">
      <t>カワハラ</t>
    </rPh>
    <rPh sb="6" eb="7">
      <t>チョウ</t>
    </rPh>
    <phoneticPr fontId="2"/>
  </si>
  <si>
    <t>元島田・中河町</t>
    <rPh sb="0" eb="1">
      <t>モト</t>
    </rPh>
    <rPh sb="1" eb="3">
      <t>シマダ</t>
    </rPh>
    <rPh sb="4" eb="5">
      <t>ナカ</t>
    </rPh>
    <rPh sb="5" eb="6">
      <t>カワ</t>
    </rPh>
    <rPh sb="6" eb="7">
      <t>チョウ</t>
    </rPh>
    <phoneticPr fontId="2"/>
  </si>
  <si>
    <t>浜田地区</t>
    <rPh sb="0" eb="4">
      <t>ハマダチク</t>
    </rPh>
    <phoneticPr fontId="2"/>
  </si>
  <si>
    <t>辻地区</t>
    <rPh sb="0" eb="3">
      <t>ツジチク</t>
    </rPh>
    <phoneticPr fontId="2"/>
  </si>
  <si>
    <t>江尻地区</t>
    <rPh sb="0" eb="4">
      <t>エジリチク</t>
    </rPh>
    <phoneticPr fontId="2"/>
  </si>
  <si>
    <t>飯田地区</t>
    <rPh sb="0" eb="4">
      <t>イイダチク</t>
    </rPh>
    <phoneticPr fontId="2"/>
  </si>
  <si>
    <t>庵原地区</t>
    <rPh sb="0" eb="4">
      <t>イハラチク</t>
    </rPh>
    <phoneticPr fontId="2"/>
  </si>
  <si>
    <t>浜松　赤間</t>
    <rPh sb="0" eb="2">
      <t>ハママツ</t>
    </rPh>
    <rPh sb="3" eb="5">
      <t>アカマ</t>
    </rPh>
    <phoneticPr fontId="2"/>
  </si>
  <si>
    <t>浜松赤間</t>
    <rPh sb="0" eb="2">
      <t>ハママツ</t>
    </rPh>
    <rPh sb="2" eb="4">
      <t>アカマ</t>
    </rPh>
    <phoneticPr fontId="2"/>
  </si>
  <si>
    <t>地区部数</t>
    <phoneticPr fontId="2"/>
  </si>
  <si>
    <t>向谷・中溝町・旗指</t>
    <rPh sb="0" eb="1">
      <t>ム</t>
    </rPh>
    <rPh sb="1" eb="2">
      <t>タニ</t>
    </rPh>
    <rPh sb="3" eb="5">
      <t>ナカミゾ</t>
    </rPh>
    <rPh sb="5" eb="6">
      <t>チョウ</t>
    </rPh>
    <rPh sb="7" eb="8">
      <t>ハタ</t>
    </rPh>
    <rPh sb="8" eb="9">
      <t>サシ</t>
    </rPh>
    <phoneticPr fontId="2"/>
  </si>
  <si>
    <t>牧之原市</t>
    <phoneticPr fontId="2"/>
  </si>
  <si>
    <t>静岡　読売駅南</t>
    <rPh sb="0" eb="2">
      <t>シズオカ</t>
    </rPh>
    <rPh sb="3" eb="5">
      <t>ヨミウリ</t>
    </rPh>
    <rPh sb="5" eb="7">
      <t>エキナン</t>
    </rPh>
    <phoneticPr fontId="2"/>
  </si>
  <si>
    <t>読</t>
    <rPh sb="0" eb="1">
      <t>ヨ</t>
    </rPh>
    <phoneticPr fontId="2"/>
  </si>
  <si>
    <t>静岡　読売駅南</t>
    <rPh sb="0" eb="2">
      <t>シズオカ</t>
    </rPh>
    <rPh sb="3" eb="5">
      <t>ヨミウリ</t>
    </rPh>
    <rPh sb="5" eb="7">
      <t>エキナン</t>
    </rPh>
    <phoneticPr fontId="2"/>
  </si>
  <si>
    <t>読</t>
    <rPh sb="0" eb="1">
      <t>ヨ</t>
    </rPh>
    <phoneticPr fontId="2"/>
  </si>
  <si>
    <t>牧之原地区</t>
    <rPh sb="0" eb="1">
      <t>マキ</t>
    </rPh>
    <rPh sb="1" eb="2">
      <t>ノ</t>
    </rPh>
    <rPh sb="2" eb="3">
      <t>ハラ</t>
    </rPh>
    <rPh sb="3" eb="5">
      <t>チク</t>
    </rPh>
    <phoneticPr fontId="2"/>
  </si>
  <si>
    <t>磐田玉越・西島</t>
    <rPh sb="0" eb="2">
      <t>イワタ</t>
    </rPh>
    <rPh sb="2" eb="3">
      <t>タマ</t>
    </rPh>
    <rPh sb="3" eb="4">
      <t>コ</t>
    </rPh>
    <rPh sb="5" eb="7">
      <t>ニシジマ</t>
    </rPh>
    <phoneticPr fontId="2"/>
  </si>
  <si>
    <t>袋井市見取</t>
    <phoneticPr fontId="2"/>
  </si>
  <si>
    <t>向笠</t>
    <rPh sb="0" eb="1">
      <t>ムコ</t>
    </rPh>
    <rPh sb="1" eb="2">
      <t>カサ</t>
    </rPh>
    <phoneticPr fontId="2"/>
  </si>
  <si>
    <t>初生・三方原店</t>
    <rPh sb="0" eb="2">
      <t>ハツオイ</t>
    </rPh>
    <phoneticPr fontId="2"/>
  </si>
  <si>
    <t>安松店</t>
    <phoneticPr fontId="2"/>
  </si>
  <si>
    <t>有度地区</t>
    <rPh sb="0" eb="4">
      <t>ウドチク</t>
    </rPh>
    <phoneticPr fontId="2"/>
  </si>
  <si>
    <t>磐田吉江</t>
    <rPh sb="0" eb="2">
      <t>イワタ</t>
    </rPh>
    <rPh sb="2" eb="4">
      <t>ヨシエ</t>
    </rPh>
    <phoneticPr fontId="2"/>
  </si>
  <si>
    <t>静岡読売駅南</t>
    <rPh sb="0" eb="2">
      <t>シズオカ</t>
    </rPh>
    <rPh sb="2" eb="4">
      <t>ヨミウリ</t>
    </rPh>
    <rPh sb="4" eb="6">
      <t>エキナン</t>
    </rPh>
    <phoneticPr fontId="2"/>
  </si>
  <si>
    <t>千浜</t>
    <rPh sb="0" eb="2">
      <t>チハマ</t>
    </rPh>
    <phoneticPr fontId="2"/>
  </si>
  <si>
    <t>大坂</t>
    <rPh sb="0" eb="2">
      <t>オオサカ</t>
    </rPh>
    <phoneticPr fontId="2"/>
  </si>
  <si>
    <t>萩丘店</t>
    <rPh sb="0" eb="2">
      <t>ハギオカ</t>
    </rPh>
    <phoneticPr fontId="2"/>
  </si>
  <si>
    <t>袋井南部松村</t>
    <phoneticPr fontId="2"/>
  </si>
  <si>
    <t>磐田鈴木</t>
    <rPh sb="0" eb="2">
      <t>イワタ</t>
    </rPh>
    <rPh sb="2" eb="4">
      <t>スズキ</t>
    </rPh>
    <phoneticPr fontId="2"/>
  </si>
  <si>
    <t>御殿・二之宮</t>
    <rPh sb="0" eb="2">
      <t>ゴテン</t>
    </rPh>
    <rPh sb="3" eb="6">
      <t>ニノミヤ</t>
    </rPh>
    <phoneticPr fontId="2"/>
  </si>
  <si>
    <t>磐田　吉江</t>
    <rPh sb="0" eb="2">
      <t>イワタ</t>
    </rPh>
    <rPh sb="3" eb="5">
      <t>ヨシエ</t>
    </rPh>
    <phoneticPr fontId="2"/>
  </si>
  <si>
    <t>新居鈴木</t>
    <rPh sb="0" eb="2">
      <t>シンキョ</t>
    </rPh>
    <rPh sb="2" eb="4">
      <t>スズキ</t>
    </rPh>
    <phoneticPr fontId="2"/>
  </si>
  <si>
    <t>浜松市浜松地区②</t>
    <rPh sb="0" eb="3">
      <t>ハママツシ</t>
    </rPh>
    <rPh sb="3" eb="5">
      <t>ハママツ</t>
    </rPh>
    <rPh sb="5" eb="7">
      <t>チク</t>
    </rPh>
    <phoneticPr fontId="2"/>
  </si>
  <si>
    <t>合</t>
    <rPh sb="0" eb="1">
      <t>ゴウ</t>
    </rPh>
    <phoneticPr fontId="2"/>
  </si>
  <si>
    <t>長岡・韮山</t>
    <rPh sb="0" eb="2">
      <t>ナガオカ</t>
    </rPh>
    <rPh sb="3" eb="5">
      <t>ニラヤマ</t>
    </rPh>
    <phoneticPr fontId="2"/>
  </si>
  <si>
    <t>上新田・上泉・下江留</t>
    <rPh sb="0" eb="3">
      <t>カミシンデン</t>
    </rPh>
    <rPh sb="4" eb="6">
      <t>カミイズミ</t>
    </rPh>
    <rPh sb="7" eb="8">
      <t>シタ</t>
    </rPh>
    <rPh sb="8" eb="9">
      <t>エ</t>
    </rPh>
    <rPh sb="9" eb="10">
      <t>ル</t>
    </rPh>
    <phoneticPr fontId="2"/>
  </si>
  <si>
    <t>相川</t>
    <rPh sb="0" eb="2">
      <t>アイカワ</t>
    </rPh>
    <phoneticPr fontId="2"/>
  </si>
  <si>
    <t>今之浦・城之崎・貝塚</t>
    <rPh sb="0" eb="3">
      <t>イマノウラ</t>
    </rPh>
    <rPh sb="4" eb="5">
      <t>シロ</t>
    </rPh>
    <rPh sb="5" eb="6">
      <t>ノ</t>
    </rPh>
    <rPh sb="6" eb="7">
      <t>サキ</t>
    </rPh>
    <rPh sb="8" eb="10">
      <t>カイヅカ</t>
    </rPh>
    <phoneticPr fontId="2"/>
  </si>
  <si>
    <t>岡田・中野・大原他</t>
    <rPh sb="0" eb="2">
      <t>オカダ</t>
    </rPh>
    <rPh sb="3" eb="5">
      <t>ナカノ</t>
    </rPh>
    <rPh sb="6" eb="8">
      <t>オオハラ</t>
    </rPh>
    <rPh sb="8" eb="9">
      <t>ホカ</t>
    </rPh>
    <phoneticPr fontId="2"/>
  </si>
  <si>
    <t>東新町・貝塚</t>
    <rPh sb="0" eb="1">
      <t>ヒガシ</t>
    </rPh>
    <rPh sb="1" eb="3">
      <t>アラマチ</t>
    </rPh>
    <rPh sb="4" eb="6">
      <t>カイヅカ</t>
    </rPh>
    <phoneticPr fontId="2"/>
  </si>
  <si>
    <t>龍山</t>
    <rPh sb="0" eb="2">
      <t>タツヤマ</t>
    </rPh>
    <phoneticPr fontId="2"/>
  </si>
  <si>
    <t>水窪</t>
    <rPh sb="0" eb="2">
      <t>ミサクボ</t>
    </rPh>
    <phoneticPr fontId="2"/>
  </si>
  <si>
    <t>春野</t>
    <rPh sb="0" eb="1">
      <t>ハル</t>
    </rPh>
    <rPh sb="1" eb="2">
      <t>ノ</t>
    </rPh>
    <phoneticPr fontId="2"/>
  </si>
  <si>
    <t>備考</t>
    <rPh sb="0" eb="2">
      <t>ビコウ</t>
    </rPh>
    <phoneticPr fontId="2"/>
  </si>
  <si>
    <t>下小杉</t>
    <rPh sb="0" eb="3">
      <t>シモコスギ</t>
    </rPh>
    <phoneticPr fontId="2"/>
  </si>
  <si>
    <t>合</t>
    <rPh sb="0" eb="1">
      <t>ゴウ</t>
    </rPh>
    <phoneticPr fontId="2"/>
  </si>
  <si>
    <t>龍山　平出</t>
    <rPh sb="0" eb="2">
      <t>タツヤマ</t>
    </rPh>
    <rPh sb="3" eb="5">
      <t>ヒラデ</t>
    </rPh>
    <phoneticPr fontId="2"/>
  </si>
  <si>
    <t>水窪　平出</t>
    <rPh sb="0" eb="2">
      <t>ミサクボ</t>
    </rPh>
    <rPh sb="3" eb="5">
      <t>ヒラデ</t>
    </rPh>
    <phoneticPr fontId="2"/>
  </si>
  <si>
    <t>春野　平出</t>
    <rPh sb="0" eb="2">
      <t>ハルノ</t>
    </rPh>
    <rPh sb="3" eb="5">
      <t>ヒラデ</t>
    </rPh>
    <phoneticPr fontId="2"/>
  </si>
  <si>
    <t>野部　平出</t>
    <rPh sb="0" eb="2">
      <t>ノベ</t>
    </rPh>
    <rPh sb="3" eb="5">
      <t>ヒラデ</t>
    </rPh>
    <phoneticPr fontId="2"/>
  </si>
  <si>
    <t>二俣　宮澤</t>
    <rPh sb="0" eb="2">
      <t>フタマタ</t>
    </rPh>
    <rPh sb="3" eb="5">
      <t>ミヤザワ</t>
    </rPh>
    <phoneticPr fontId="2"/>
  </si>
  <si>
    <t>天竜</t>
    <phoneticPr fontId="2"/>
  </si>
  <si>
    <t>野部平出</t>
    <rPh sb="0" eb="2">
      <t>ノベ</t>
    </rPh>
    <rPh sb="2" eb="4">
      <t>ヒラデ</t>
    </rPh>
    <phoneticPr fontId="2"/>
  </si>
  <si>
    <t>二俣宮澤</t>
    <rPh sb="0" eb="2">
      <t>フタマタ</t>
    </rPh>
    <rPh sb="2" eb="4">
      <t>ミヤザワ</t>
    </rPh>
    <phoneticPr fontId="2"/>
  </si>
  <si>
    <t>龍山平出</t>
    <rPh sb="0" eb="2">
      <t>タツヤマ</t>
    </rPh>
    <rPh sb="2" eb="4">
      <t>ヒラデ</t>
    </rPh>
    <phoneticPr fontId="2"/>
  </si>
  <si>
    <t>水窪平出</t>
    <rPh sb="0" eb="2">
      <t>ミサクボ</t>
    </rPh>
    <rPh sb="2" eb="4">
      <t>ヒラデ</t>
    </rPh>
    <phoneticPr fontId="2"/>
  </si>
  <si>
    <t>春野平出</t>
    <rPh sb="0" eb="2">
      <t>ハルノ</t>
    </rPh>
    <rPh sb="2" eb="4">
      <t>ヒラデ</t>
    </rPh>
    <phoneticPr fontId="2"/>
  </si>
  <si>
    <t>合</t>
    <rPh sb="0" eb="1">
      <t>ゴウ</t>
    </rPh>
    <phoneticPr fontId="2"/>
  </si>
  <si>
    <t>磐田市野部(豊岡)</t>
    <rPh sb="0" eb="3">
      <t>イワタシ</t>
    </rPh>
    <rPh sb="3" eb="5">
      <t>ノベ</t>
    </rPh>
    <rPh sb="6" eb="8">
      <t>トヨオカ</t>
    </rPh>
    <phoneticPr fontId="2"/>
  </si>
  <si>
    <t>佐久間南　中西</t>
    <rPh sb="0" eb="3">
      <t>サクマ</t>
    </rPh>
    <rPh sb="3" eb="4">
      <t>ナン</t>
    </rPh>
    <rPh sb="5" eb="7">
      <t>ナカニシ</t>
    </rPh>
    <phoneticPr fontId="2"/>
  </si>
  <si>
    <t>毎読静</t>
    <rPh sb="0" eb="1">
      <t>マイ</t>
    </rPh>
    <rPh sb="1" eb="3">
      <t>ヨミシズ</t>
    </rPh>
    <phoneticPr fontId="2"/>
  </si>
  <si>
    <t>朝静東</t>
    <rPh sb="0" eb="1">
      <t>アサ</t>
    </rPh>
    <rPh sb="1" eb="2">
      <t>シズ</t>
    </rPh>
    <rPh sb="2" eb="3">
      <t>ヒガシ</t>
    </rPh>
    <phoneticPr fontId="2"/>
  </si>
  <si>
    <t>2025年下期</t>
    <rPh sb="4" eb="5">
      <t>ネン</t>
    </rPh>
    <rPh sb="5" eb="6">
      <t>シタ</t>
    </rPh>
    <rPh sb="6" eb="7">
      <t>キ</t>
    </rPh>
    <phoneticPr fontId="2"/>
  </si>
  <si>
    <t>2025年下期</t>
    <rPh sb="5" eb="6">
      <t>シタ</t>
    </rPh>
    <rPh sb="6" eb="7">
      <t>キ</t>
    </rPh>
    <phoneticPr fontId="2"/>
  </si>
  <si>
    <t>販売店の配布地域と所在地は異なります。     新聞銘柄の指定はできません。地域によっては折込地区の指定もできない所があります。   2025年下期</t>
    <rPh sb="72" eb="73">
      <t>シタ</t>
    </rPh>
    <phoneticPr fontId="2"/>
  </si>
  <si>
    <t>2025年下期</t>
    <rPh sb="5" eb="6">
      <t>シタ</t>
    </rPh>
    <phoneticPr fontId="2"/>
  </si>
  <si>
    <t>小鹿地区</t>
    <rPh sb="0" eb="4">
      <t>オシカチク</t>
    </rPh>
    <phoneticPr fontId="2"/>
  </si>
  <si>
    <t>八幡地区</t>
    <rPh sb="0" eb="4">
      <t>ヤハタチク</t>
    </rPh>
    <phoneticPr fontId="2"/>
  </si>
  <si>
    <t>高松地区</t>
    <rPh sb="0" eb="4">
      <t>タカマツチク</t>
    </rPh>
    <phoneticPr fontId="2"/>
  </si>
  <si>
    <t>中島地区</t>
    <rPh sb="0" eb="4">
      <t>ナカジマチク</t>
    </rPh>
    <phoneticPr fontId="2"/>
  </si>
  <si>
    <t>中田地区</t>
    <rPh sb="0" eb="4">
      <t>ナカタチク</t>
    </rPh>
    <phoneticPr fontId="2"/>
  </si>
  <si>
    <t>用宗地区</t>
    <rPh sb="0" eb="4">
      <t>モチムネチク</t>
    </rPh>
    <phoneticPr fontId="2"/>
  </si>
  <si>
    <t>丸子地区</t>
    <rPh sb="0" eb="4">
      <t>マルコチク</t>
    </rPh>
    <phoneticPr fontId="2"/>
  </si>
  <si>
    <t>安倍口地区</t>
    <rPh sb="0" eb="2">
      <t>アベ</t>
    </rPh>
    <rPh sb="2" eb="5">
      <t>グチチク</t>
    </rPh>
    <phoneticPr fontId="2"/>
  </si>
  <si>
    <t>朝静産</t>
    <rPh sb="0" eb="1">
      <t>アサ</t>
    </rPh>
    <rPh sb="1" eb="2">
      <t>シズ</t>
    </rPh>
    <rPh sb="2" eb="3">
      <t>サン</t>
    </rPh>
    <phoneticPr fontId="2"/>
  </si>
  <si>
    <t>佐久間南 中西</t>
    <rPh sb="0" eb="3">
      <t>サクマ</t>
    </rPh>
    <rPh sb="3" eb="4">
      <t>ミナミ</t>
    </rPh>
    <rPh sb="5" eb="7">
      <t>ナカニシ</t>
    </rPh>
    <phoneticPr fontId="2"/>
  </si>
  <si>
    <t>毎静中</t>
    <rPh sb="0" eb="1">
      <t>マイ</t>
    </rPh>
    <rPh sb="1" eb="2">
      <t>シズ</t>
    </rPh>
    <rPh sb="2" eb="3">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</si>
</sst>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m&quot;月&quot;d&quot;日&quot;;@"/>
    <numFmt numFmtId="179" formatCode="#,###\ &quot;部&quot;"/>
    <numFmt numFmtId="180" formatCode="[$-411]ggge&quot;年&quot;m&quot;月&quot;d&quot;日&quot;\ \ \(aaa\)&quot;曜&quot;&quot;日&quot;"/>
    <numFmt numFmtId="181" formatCode="#,##0_ ;[Red]\-#,##0\ "/>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0"/>
      <name val="HG丸ｺﾞｼｯｸM-PRO"/>
      <family val="3"/>
      <charset val="128"/>
    </font>
    <font>
      <b/>
      <sz val="10"/>
      <name val="HGPｺﾞｼｯｸM"/>
      <family val="3"/>
      <charset val="128"/>
    </font>
    <font>
      <sz val="10"/>
      <name val="HGPｺﾞｼｯｸM"/>
      <family val="3"/>
      <charset val="128"/>
    </font>
    <font>
      <sz val="16"/>
      <name val="HG丸ｺﾞｼｯｸM-PRO"/>
      <family val="3"/>
      <charset val="128"/>
    </font>
    <font>
      <sz val="12"/>
      <name val="HGPｺﾞｼｯｸM"/>
      <family val="3"/>
      <charset val="128"/>
    </font>
    <font>
      <sz val="11"/>
      <name val="HGPｺﾞｼｯｸM"/>
      <family val="3"/>
      <charset val="128"/>
    </font>
    <font>
      <b/>
      <sz val="12"/>
      <name val="HGPｺﾞｼｯｸM"/>
      <family val="3"/>
      <charset val="128"/>
    </font>
    <font>
      <b/>
      <sz val="11"/>
      <name val="HGPｺﾞｼｯｸM"/>
      <family val="3"/>
      <charset val="128"/>
    </font>
    <font>
      <b/>
      <sz val="16"/>
      <name val="HGPｺﾞｼｯｸM"/>
      <family val="3"/>
      <charset val="128"/>
    </font>
    <font>
      <sz val="18"/>
      <name val="HGPｺﾞｼｯｸM"/>
      <family val="3"/>
      <charset val="128"/>
    </font>
    <font>
      <sz val="9.5"/>
      <name val="HGPｺﾞｼｯｸM"/>
      <family val="3"/>
      <charset val="128"/>
    </font>
    <font>
      <b/>
      <sz val="14"/>
      <name val="HGPｺﾞｼｯｸM"/>
      <family val="3"/>
      <charset val="128"/>
    </font>
    <font>
      <sz val="10"/>
      <name val="ＭＳ Ｐゴシック"/>
      <family val="3"/>
      <charset val="128"/>
    </font>
    <font>
      <b/>
      <sz val="20"/>
      <name val="HGPｺﾞｼｯｸM"/>
      <family val="3"/>
      <charset val="128"/>
    </font>
    <font>
      <b/>
      <sz val="11"/>
      <name val="ＭＳ Ｐゴシック"/>
      <family val="3"/>
      <charset val="128"/>
    </font>
    <font>
      <sz val="8"/>
      <name val="HGPｺﾞｼｯｸM"/>
      <family val="3"/>
      <charset val="128"/>
    </font>
    <font>
      <sz val="9"/>
      <name val="HGPｺﾞｼｯｸM"/>
      <family val="3"/>
      <charset val="128"/>
    </font>
    <font>
      <sz val="16"/>
      <name val="ＭＳ Ｐゴシック"/>
      <family val="3"/>
      <charset val="128"/>
    </font>
    <font>
      <sz val="12"/>
      <name val="ＭＳ Ｐゴシック"/>
      <family val="3"/>
      <charset val="128"/>
    </font>
    <font>
      <sz val="13"/>
      <name val="HG丸ｺﾞｼｯｸM-PRO"/>
      <family val="3"/>
      <charset val="128"/>
    </font>
    <font>
      <sz val="14"/>
      <name val="ＭＳ Ｐゴシック"/>
      <family val="3"/>
      <charset val="128"/>
    </font>
    <font>
      <sz val="28"/>
      <name val="ＭＳ Ｐゴシック"/>
      <family val="3"/>
      <charset val="128"/>
    </font>
    <font>
      <b/>
      <sz val="33"/>
      <name val="ＭＳ Ｐゴシック"/>
      <family val="3"/>
      <charset val="128"/>
    </font>
    <font>
      <sz val="24"/>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b/>
      <sz val="14"/>
      <name val="ＭＳ Ｐゴシック"/>
      <family val="3"/>
      <charset val="128"/>
    </font>
    <font>
      <sz val="11"/>
      <name val="HG丸ｺﾞｼｯｸM-PRO"/>
      <family val="3"/>
      <charset val="128"/>
    </font>
    <font>
      <b/>
      <sz val="9"/>
      <name val="HGPｺﾞｼｯｸM"/>
      <family val="3"/>
      <charset val="128"/>
    </font>
    <font>
      <sz val="14"/>
      <name val="HGPｺﾞｼｯｸM"/>
      <family val="3"/>
      <charset val="128"/>
    </font>
    <font>
      <sz val="20"/>
      <name val="HGPｺﾞｼｯｸM"/>
      <family val="3"/>
      <charset val="128"/>
    </font>
    <font>
      <u/>
      <sz val="11"/>
      <color indexed="12"/>
      <name val="ＭＳ Ｐゴシック"/>
      <family val="3"/>
      <charset val="128"/>
    </font>
    <font>
      <sz val="16"/>
      <name val="HGPｺﾞｼｯｸM"/>
      <family val="3"/>
      <charset val="128"/>
    </font>
    <font>
      <sz val="8.5"/>
      <name val="HGPｺﾞｼｯｸM"/>
      <family val="3"/>
      <charset val="128"/>
    </font>
    <font>
      <sz val="6"/>
      <name val="HGPｺﾞｼｯｸM"/>
      <family val="3"/>
      <charset val="128"/>
    </font>
    <font>
      <b/>
      <sz val="28"/>
      <name val="ＭＳ Ｐゴシック"/>
      <family val="3"/>
      <charset val="128"/>
    </font>
    <font>
      <sz val="11"/>
      <name val="ＭＳ ゴシック"/>
      <family val="3"/>
      <charset val="128"/>
    </font>
    <font>
      <sz val="11"/>
      <color theme="1"/>
      <name val="ＭＳ Ｐゴシック"/>
      <family val="3"/>
      <charset val="128"/>
      <scheme val="minor"/>
    </font>
    <font>
      <b/>
      <sz val="16"/>
      <name val="ＭＳ Ｐゴシック"/>
      <family val="3"/>
      <charset val="128"/>
    </font>
    <font>
      <b/>
      <sz val="18"/>
      <name val="HGPｺﾞｼｯｸM"/>
      <family val="3"/>
      <charset val="128"/>
    </font>
    <font>
      <u/>
      <sz val="11"/>
      <color theme="10"/>
      <name val="ＭＳ Ｐゴシック"/>
      <family val="3"/>
      <charset val="128"/>
    </font>
    <font>
      <u/>
      <sz val="11"/>
      <name val="ＭＳ Ｐゴシック"/>
      <family val="3"/>
      <charset val="128"/>
    </font>
    <font>
      <sz val="10.5"/>
      <name val="游明朝"/>
      <family val="1"/>
      <charset val="128"/>
    </font>
    <font>
      <sz val="11"/>
      <name val="游明朝"/>
      <family val="1"/>
      <charset val="128"/>
    </font>
    <font>
      <sz val="10.5"/>
      <name val="ＭＳ 明朝"/>
      <family val="1"/>
      <charset val="128"/>
    </font>
    <font>
      <sz val="11"/>
      <name val="ＭＳ 明朝"/>
      <family val="1"/>
      <charset val="128"/>
    </font>
    <font>
      <sz val="10"/>
      <name val="ＭＳ 明朝"/>
      <family val="1"/>
      <charset val="128"/>
    </font>
    <font>
      <sz val="10"/>
      <name val="HGP明朝B"/>
      <family val="1"/>
      <charset val="128"/>
    </font>
    <font>
      <b/>
      <sz val="11"/>
      <name val="HGP教科書体"/>
      <family val="1"/>
      <charset val="128"/>
    </font>
    <font>
      <b/>
      <sz val="10"/>
      <name val="HGP教科書体"/>
      <family val="1"/>
      <charset val="128"/>
    </font>
    <font>
      <sz val="9"/>
      <name val="游明朝"/>
      <family val="1"/>
      <charset val="128"/>
    </font>
    <font>
      <sz val="10"/>
      <color rgb="FFFF0000"/>
      <name val="HGPｺﾞｼｯｸM"/>
      <family val="3"/>
      <charset val="128"/>
    </font>
  </fonts>
  <fills count="3">
    <fill>
      <patternFill patternType="none"/>
    </fill>
    <fill>
      <patternFill patternType="gray125"/>
    </fill>
    <fill>
      <patternFill patternType="solid">
        <fgColor rgb="FFFFFFFF"/>
        <bgColor indexed="64"/>
      </patternFill>
    </fill>
  </fills>
  <borders count="1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hair">
        <color indexed="64"/>
      </top>
      <bottom style="dotted">
        <color indexed="64"/>
      </bottom>
      <diagonal/>
    </border>
    <border>
      <left/>
      <right style="dotted">
        <color indexed="64"/>
      </right>
      <top style="hair">
        <color indexed="64"/>
      </top>
      <bottom/>
      <diagonal/>
    </border>
    <border>
      <left/>
      <right style="dotted">
        <color indexed="64"/>
      </right>
      <top style="thin">
        <color indexed="64"/>
      </top>
      <bottom/>
      <diagonal/>
    </border>
    <border>
      <left style="thin">
        <color indexed="64"/>
      </left>
      <right style="thin">
        <color indexed="64"/>
      </right>
      <top style="dotted">
        <color indexed="64"/>
      </top>
      <bottom style="hair">
        <color indexed="64"/>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style="hair">
        <color indexed="64"/>
      </left>
      <right/>
      <top style="medium">
        <color indexed="64"/>
      </top>
      <bottom style="dotted">
        <color indexed="64"/>
      </bottom>
      <diagonal/>
    </border>
    <border>
      <left style="dotted">
        <color indexed="64"/>
      </left>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hair">
        <color indexed="64"/>
      </left>
      <right/>
      <top style="dotted">
        <color indexed="64"/>
      </top>
      <bottom style="dotted">
        <color indexed="64"/>
      </bottom>
      <diagonal/>
    </border>
    <border>
      <left style="dotted">
        <color indexed="64"/>
      </left>
      <right/>
      <top/>
      <bottom style="dotted">
        <color indexed="64"/>
      </bottom>
      <diagonal/>
    </border>
    <border>
      <left style="hair">
        <color indexed="64"/>
      </left>
      <right style="medium">
        <color indexed="64"/>
      </right>
      <top/>
      <bottom style="dotted">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dotted">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dotted">
        <color indexed="64"/>
      </top>
      <bottom/>
      <diagonal/>
    </border>
    <border>
      <left style="dotted">
        <color indexed="64"/>
      </left>
      <right style="dotted">
        <color indexed="64"/>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medium">
        <color indexed="64"/>
      </left>
      <right/>
      <top/>
      <bottom style="hair">
        <color indexed="64"/>
      </bottom>
      <diagonal/>
    </border>
    <border>
      <left style="medium">
        <color indexed="64"/>
      </left>
      <right/>
      <top/>
      <bottom/>
      <diagonal/>
    </border>
    <border>
      <left/>
      <right/>
      <top style="medium">
        <color indexed="64"/>
      </top>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dotted">
        <color indexed="64"/>
      </right>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diagonal/>
    </border>
    <border>
      <left style="dotted">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bottom/>
      <diagonal/>
    </border>
    <border>
      <left style="dotted">
        <color indexed="64"/>
      </left>
      <right style="dotted">
        <color indexed="64"/>
      </right>
      <top/>
      <bottom/>
      <diagonal/>
    </border>
    <border>
      <left style="dotted">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dotted">
        <color indexed="64"/>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style="dotted">
        <color indexed="64"/>
      </right>
      <top/>
      <bottom style="hair">
        <color indexed="64"/>
      </bottom>
      <diagonal/>
    </border>
    <border>
      <left/>
      <right style="dotted">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s>
  <cellStyleXfs count="14">
    <xf numFmtId="0" fontId="0" fillId="0" borderId="0"/>
    <xf numFmtId="0" fontId="3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42" fillId="0" borderId="0" applyFont="0" applyFill="0" applyBorder="0" applyAlignment="0" applyProtection="0">
      <alignment vertical="center"/>
    </xf>
    <xf numFmtId="0" fontId="1" fillId="0" borderId="0">
      <alignment vertical="center"/>
    </xf>
    <xf numFmtId="0" fontId="1" fillId="0" borderId="0">
      <alignment vertical="center"/>
    </xf>
    <xf numFmtId="0" fontId="41" fillId="0" borderId="0">
      <alignment vertical="center"/>
    </xf>
    <xf numFmtId="0" fontId="1" fillId="0" borderId="0">
      <alignment vertical="center"/>
    </xf>
    <xf numFmtId="0" fontId="42" fillId="0" borderId="0">
      <alignment vertical="center"/>
    </xf>
    <xf numFmtId="0" fontId="45" fillId="0" borderId="0" applyNumberFormat="0" applyFill="0" applyBorder="0" applyAlignment="0" applyProtection="0"/>
    <xf numFmtId="0" fontId="1" fillId="0" borderId="0"/>
  </cellStyleXfs>
  <cellXfs count="672">
    <xf numFmtId="0" fontId="0" fillId="0" borderId="0" xfId="0"/>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6" xfId="0" applyFont="1" applyBorder="1" applyAlignment="1">
      <alignment vertical="center" shrinkToFit="1"/>
    </xf>
    <xf numFmtId="0" fontId="6" fillId="0" borderId="1" xfId="0" applyFont="1" applyBorder="1" applyAlignment="1">
      <alignment horizontal="right" vertical="center" shrinkToFit="1"/>
    </xf>
    <xf numFmtId="0" fontId="6" fillId="0" borderId="0" xfId="0" applyFont="1" applyAlignment="1">
      <alignment vertical="center"/>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5" xfId="0" applyFont="1" applyBorder="1" applyAlignment="1">
      <alignment vertical="center" wrapText="1" shrinkToFit="1"/>
    </xf>
    <xf numFmtId="0" fontId="6" fillId="0" borderId="5" xfId="2" applyNumberFormat="1" applyFont="1" applyFill="1" applyBorder="1" applyAlignment="1">
      <alignment vertical="center" shrinkToFit="1"/>
    </xf>
    <xf numFmtId="0" fontId="6" fillId="0" borderId="0" xfId="0" applyFont="1" applyAlignment="1">
      <alignment vertical="center" shrinkToFit="1"/>
    </xf>
    <xf numFmtId="0" fontId="19" fillId="0" borderId="3" xfId="0" applyFont="1" applyBorder="1" applyAlignment="1">
      <alignment vertical="center" shrinkToFit="1"/>
    </xf>
    <xf numFmtId="0" fontId="19" fillId="0" borderId="5" xfId="0" applyFont="1" applyBorder="1" applyAlignment="1">
      <alignment vertical="center" shrinkToFit="1"/>
    </xf>
    <xf numFmtId="0" fontId="19" fillId="0" borderId="10" xfId="0" applyFont="1" applyBorder="1" applyAlignment="1">
      <alignment vertical="center" shrinkToFit="1"/>
    </xf>
    <xf numFmtId="0" fontId="19" fillId="0" borderId="6" xfId="0" applyFont="1" applyBorder="1" applyAlignment="1">
      <alignment vertical="center" shrinkToFit="1"/>
    </xf>
    <xf numFmtId="38" fontId="6" fillId="0" borderId="11" xfId="2" applyFont="1" applyFill="1" applyBorder="1" applyAlignment="1">
      <alignment vertical="center" shrinkToFit="1"/>
    </xf>
    <xf numFmtId="38" fontId="6" fillId="0" borderId="13" xfId="2" applyFont="1" applyFill="1" applyBorder="1" applyAlignment="1">
      <alignment vertical="center" shrinkToFit="1"/>
    </xf>
    <xf numFmtId="38" fontId="6" fillId="0" borderId="14" xfId="2" applyFont="1" applyFill="1" applyBorder="1" applyAlignment="1">
      <alignment vertical="center" shrinkToFit="1"/>
    </xf>
    <xf numFmtId="38" fontId="6" fillId="0" borderId="12" xfId="2" applyFont="1" applyFill="1" applyBorder="1" applyAlignment="1">
      <alignment vertical="center" shrinkToFit="1"/>
    </xf>
    <xf numFmtId="38" fontId="6" fillId="0" borderId="15" xfId="2" applyFont="1" applyFill="1" applyBorder="1" applyAlignment="1">
      <alignment vertical="center" shrinkToFit="1"/>
    </xf>
    <xf numFmtId="38" fontId="6" fillId="0" borderId="16" xfId="2" applyFont="1" applyFill="1" applyBorder="1" applyAlignment="1">
      <alignment vertical="center" shrinkToFit="1"/>
    </xf>
    <xf numFmtId="38" fontId="6" fillId="0" borderId="17" xfId="2" applyFont="1" applyFill="1" applyBorder="1" applyAlignment="1">
      <alignment vertical="center" shrinkToFit="1"/>
    </xf>
    <xf numFmtId="38" fontId="6" fillId="0" borderId="18" xfId="2" applyFont="1" applyFill="1" applyBorder="1" applyAlignment="1">
      <alignment vertical="center" shrinkToFit="1"/>
    </xf>
    <xf numFmtId="38" fontId="6" fillId="0" borderId="19" xfId="2" applyFont="1" applyFill="1" applyBorder="1" applyAlignment="1">
      <alignment vertical="center" shrinkToFit="1"/>
    </xf>
    <xf numFmtId="38" fontId="6" fillId="0" borderId="20" xfId="2" applyFont="1" applyFill="1" applyBorder="1" applyAlignment="1">
      <alignment vertical="center" shrinkToFit="1"/>
    </xf>
    <xf numFmtId="38" fontId="6" fillId="0" borderId="21" xfId="2" applyFont="1" applyFill="1" applyBorder="1" applyAlignment="1">
      <alignment vertical="center" shrinkToFit="1"/>
    </xf>
    <xf numFmtId="38" fontId="6" fillId="0" borderId="22" xfId="2" applyFont="1" applyFill="1" applyBorder="1" applyAlignment="1">
      <alignment vertical="center" shrinkToFit="1"/>
    </xf>
    <xf numFmtId="38" fontId="6" fillId="0" borderId="23" xfId="2" applyFont="1" applyFill="1" applyBorder="1" applyAlignment="1">
      <alignment vertical="center" shrinkToFit="1"/>
    </xf>
    <xf numFmtId="38" fontId="6" fillId="0" borderId="24" xfId="2" applyFont="1" applyFill="1" applyBorder="1" applyAlignment="1">
      <alignment vertical="center" shrinkToFit="1"/>
    </xf>
    <xf numFmtId="176" fontId="6" fillId="0" borderId="16" xfId="0" applyNumberFormat="1" applyFont="1" applyBorder="1" applyAlignment="1">
      <alignment horizontal="right" vertical="center" shrinkToFit="1"/>
    </xf>
    <xf numFmtId="38" fontId="6" fillId="0" borderId="0" xfId="2" applyFont="1" applyFill="1" applyBorder="1" applyAlignment="1">
      <alignment vertical="center" shrinkToFit="1"/>
    </xf>
    <xf numFmtId="38" fontId="6" fillId="0" borderId="25" xfId="2" applyFont="1" applyFill="1" applyBorder="1" applyAlignment="1">
      <alignment vertical="center" shrinkToFit="1"/>
    </xf>
    <xf numFmtId="38" fontId="6" fillId="0" borderId="26" xfId="2" applyFont="1" applyFill="1" applyBorder="1" applyAlignment="1">
      <alignment vertical="center" shrinkToFit="1"/>
    </xf>
    <xf numFmtId="38" fontId="6" fillId="0" borderId="27" xfId="2" applyFont="1" applyFill="1" applyBorder="1" applyAlignment="1">
      <alignment vertical="center" shrinkToFit="1"/>
    </xf>
    <xf numFmtId="38" fontId="6" fillId="0" borderId="28" xfId="2" applyFont="1" applyFill="1" applyBorder="1" applyAlignment="1">
      <alignment vertical="center" shrinkToFit="1"/>
    </xf>
    <xf numFmtId="38" fontId="6" fillId="0" borderId="32" xfId="2" applyFont="1" applyFill="1" applyBorder="1" applyAlignment="1">
      <alignment vertical="center" shrinkToFit="1"/>
    </xf>
    <xf numFmtId="38" fontId="6" fillId="0" borderId="33" xfId="2" applyFont="1" applyFill="1" applyBorder="1" applyAlignment="1">
      <alignment vertical="center" shrinkToFit="1"/>
    </xf>
    <xf numFmtId="38" fontId="6" fillId="0" borderId="34" xfId="2" applyFont="1" applyFill="1" applyBorder="1" applyAlignment="1">
      <alignment vertical="center" shrinkToFit="1"/>
    </xf>
    <xf numFmtId="38" fontId="6" fillId="0" borderId="35" xfId="2" applyFont="1" applyFill="1" applyBorder="1" applyAlignment="1">
      <alignment vertical="center" shrinkToFit="1"/>
    </xf>
    <xf numFmtId="0" fontId="19" fillId="0" borderId="2" xfId="0" applyFont="1" applyBorder="1" applyAlignment="1">
      <alignment vertical="center" shrinkToFit="1"/>
    </xf>
    <xf numFmtId="177" fontId="6" fillId="0" borderId="36" xfId="0" applyNumberFormat="1" applyFont="1" applyBorder="1" applyAlignment="1">
      <alignment vertical="center" shrinkToFit="1"/>
    </xf>
    <xf numFmtId="177" fontId="6" fillId="0" borderId="25" xfId="0" applyNumberFormat="1" applyFont="1" applyBorder="1" applyAlignment="1">
      <alignment vertical="center" shrinkToFit="1"/>
    </xf>
    <xf numFmtId="177" fontId="6" fillId="0" borderId="33" xfId="0" applyNumberFormat="1" applyFont="1" applyBorder="1" applyAlignment="1">
      <alignment vertical="center" shrinkToFit="1"/>
    </xf>
    <xf numFmtId="177" fontId="6" fillId="0" borderId="24" xfId="0" applyNumberFormat="1" applyFont="1" applyBorder="1" applyAlignment="1">
      <alignment vertical="center" shrinkToFit="1"/>
    </xf>
    <xf numFmtId="0" fontId="6" fillId="0" borderId="22" xfId="0" applyFont="1" applyBorder="1" applyAlignment="1">
      <alignment horizontal="distributed" vertical="center" justifyLastLine="1"/>
    </xf>
    <xf numFmtId="38" fontId="6" fillId="0" borderId="22" xfId="2" applyFont="1" applyFill="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3" xfId="0" applyFont="1" applyBorder="1" applyAlignment="1">
      <alignment horizontal="distributed" vertical="center" justifyLastLine="1" shrinkToFit="1"/>
    </xf>
    <xf numFmtId="0" fontId="6" fillId="0" borderId="8" xfId="0" applyFont="1" applyBorder="1" applyAlignment="1">
      <alignment horizontal="distributed" vertical="center" shrinkToFit="1"/>
    </xf>
    <xf numFmtId="38" fontId="6" fillId="0" borderId="23" xfId="2" applyFont="1" applyFill="1" applyBorder="1" applyAlignment="1">
      <alignment horizontal="distributed" vertical="center" justifyLastLine="1"/>
    </xf>
    <xf numFmtId="38" fontId="6" fillId="0" borderId="24" xfId="2" applyFont="1" applyFill="1" applyBorder="1" applyAlignment="1">
      <alignment horizontal="center" vertical="center" shrinkToFit="1"/>
    </xf>
    <xf numFmtId="0" fontId="6" fillId="0" borderId="0" xfId="0" applyFont="1" applyAlignment="1">
      <alignment horizontal="distributed" vertical="center" justifyLastLine="1"/>
    </xf>
    <xf numFmtId="0" fontId="6" fillId="0" borderId="37" xfId="0" applyFont="1" applyBorder="1" applyAlignment="1">
      <alignment vertical="center" shrinkToFit="1"/>
    </xf>
    <xf numFmtId="0" fontId="6" fillId="0" borderId="3" xfId="0" applyFont="1" applyBorder="1" applyAlignment="1">
      <alignment horizontal="center" vertical="center" shrinkToFit="1"/>
    </xf>
    <xf numFmtId="0" fontId="6" fillId="0" borderId="38" xfId="0" applyFont="1" applyBorder="1" applyAlignment="1">
      <alignment vertical="center" shrinkToFit="1"/>
    </xf>
    <xf numFmtId="0" fontId="6" fillId="0" borderId="17" xfId="0" applyFont="1" applyBorder="1" applyAlignment="1">
      <alignment vertical="center" shrinkToFit="1"/>
    </xf>
    <xf numFmtId="0" fontId="6" fillId="0" borderId="39" xfId="0" applyFont="1" applyBorder="1" applyAlignment="1">
      <alignment vertical="center" shrinkToFit="1"/>
    </xf>
    <xf numFmtId="0" fontId="6" fillId="0" borderId="10" xfId="0" applyFont="1" applyBorder="1" applyAlignment="1">
      <alignment horizontal="center" vertical="center" shrinkToFit="1"/>
    </xf>
    <xf numFmtId="38" fontId="19" fillId="0" borderId="5" xfId="0" applyNumberFormat="1" applyFont="1" applyBorder="1" applyAlignment="1">
      <alignment vertical="center" shrinkToFit="1"/>
    </xf>
    <xf numFmtId="38" fontId="19" fillId="0" borderId="10" xfId="0" applyNumberFormat="1" applyFont="1" applyBorder="1" applyAlignment="1">
      <alignment vertical="center" shrinkToFit="1"/>
    </xf>
    <xf numFmtId="0" fontId="19" fillId="0" borderId="5" xfId="0" applyFont="1" applyBorder="1" applyAlignment="1">
      <alignment vertical="center" wrapText="1" shrinkToFit="1"/>
    </xf>
    <xf numFmtId="0" fontId="6" fillId="0" borderId="40" xfId="0" applyFont="1" applyBorder="1" applyAlignment="1">
      <alignment vertical="center" shrinkToFit="1"/>
    </xf>
    <xf numFmtId="0" fontId="6" fillId="0" borderId="4" xfId="0" applyFont="1" applyBorder="1" applyAlignment="1">
      <alignment horizontal="center" vertical="center" shrinkToFit="1"/>
    </xf>
    <xf numFmtId="0" fontId="19" fillId="0" borderId="4"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8" xfId="0" applyFont="1" applyBorder="1" applyAlignment="1">
      <alignment horizontal="center" vertical="center" shrinkToFit="1"/>
    </xf>
    <xf numFmtId="0" fontId="19" fillId="0" borderId="8" xfId="0" applyFont="1" applyBorder="1" applyAlignment="1">
      <alignment vertical="center" shrinkToFit="1"/>
    </xf>
    <xf numFmtId="0" fontId="6" fillId="0" borderId="38" xfId="0" applyFont="1" applyBorder="1" applyAlignment="1">
      <alignment horizontal="left" vertical="center" shrinkToFit="1"/>
    </xf>
    <xf numFmtId="0" fontId="19" fillId="0" borderId="1" xfId="0" applyFont="1" applyBorder="1" applyAlignment="1">
      <alignment vertical="center" shrinkToFit="1"/>
    </xf>
    <xf numFmtId="0" fontId="6" fillId="0" borderId="6" xfId="0" applyFont="1" applyBorder="1" applyAlignment="1">
      <alignment horizontal="center" vertical="center" shrinkToFit="1"/>
    </xf>
    <xf numFmtId="0" fontId="19" fillId="0" borderId="35" xfId="0" applyFont="1" applyBorder="1" applyAlignment="1">
      <alignment vertical="center"/>
    </xf>
    <xf numFmtId="0" fontId="6" fillId="0" borderId="35" xfId="0" applyFont="1" applyBorder="1" applyAlignment="1">
      <alignment vertical="center"/>
    </xf>
    <xf numFmtId="38" fontId="6" fillId="0" borderId="0" xfId="2" applyFont="1" applyFill="1" applyAlignment="1">
      <alignment vertical="center"/>
    </xf>
    <xf numFmtId="0" fontId="6" fillId="0" borderId="0" xfId="0" applyFont="1" applyAlignment="1">
      <alignment horizontal="center" vertical="center" shrinkToFit="1"/>
    </xf>
    <xf numFmtId="38" fontId="6" fillId="0" borderId="15" xfId="2" applyFont="1" applyFill="1" applyBorder="1" applyAlignment="1">
      <alignment horizontal="right" vertical="center" shrinkToFit="1"/>
    </xf>
    <xf numFmtId="0" fontId="0" fillId="0" borderId="0" xfId="0" applyAlignment="1">
      <alignment vertical="center"/>
    </xf>
    <xf numFmtId="38" fontId="6" fillId="0" borderId="0" xfId="2" applyFont="1" applyFill="1" applyAlignment="1">
      <alignment horizontal="right" vertical="center" shrinkToFit="1"/>
    </xf>
    <xf numFmtId="38" fontId="6" fillId="0" borderId="0" xfId="2" applyFont="1" applyFill="1" applyAlignment="1">
      <alignment vertical="center" shrinkToFit="1"/>
    </xf>
    <xf numFmtId="0" fontId="5" fillId="0" borderId="8" xfId="0" applyFont="1" applyBorder="1" applyAlignment="1">
      <alignment horizontal="distributed" vertical="center" justifyLastLine="1"/>
    </xf>
    <xf numFmtId="0" fontId="5" fillId="0" borderId="8" xfId="0" applyFont="1" applyBorder="1" applyAlignment="1">
      <alignment horizontal="center" vertical="center" shrinkToFit="1"/>
    </xf>
    <xf numFmtId="38" fontId="5" fillId="0" borderId="8" xfId="2" applyFont="1" applyFill="1" applyBorder="1" applyAlignment="1">
      <alignment horizontal="distributed" vertical="center" justifyLastLine="1"/>
    </xf>
    <xf numFmtId="177" fontId="5" fillId="0" borderId="8" xfId="2" applyNumberFormat="1" applyFont="1" applyFill="1" applyBorder="1" applyAlignment="1">
      <alignment horizontal="distributed" vertical="center" justifyLastLine="1"/>
    </xf>
    <xf numFmtId="38" fontId="5" fillId="0" borderId="8" xfId="2" applyFont="1" applyFill="1" applyBorder="1" applyAlignment="1">
      <alignment horizontal="center" vertical="center" shrinkToFit="1"/>
    </xf>
    <xf numFmtId="0" fontId="5" fillId="0" borderId="0" xfId="0" applyFont="1" applyAlignment="1">
      <alignment horizontal="distributed" vertical="center" justifyLastLine="1"/>
    </xf>
    <xf numFmtId="177" fontId="6" fillId="0" borderId="41" xfId="2" applyNumberFormat="1" applyFont="1" applyFill="1" applyBorder="1" applyAlignment="1">
      <alignment horizontal="right" vertical="center" shrinkToFit="1"/>
    </xf>
    <xf numFmtId="177" fontId="5" fillId="0" borderId="8" xfId="2" applyNumberFormat="1" applyFont="1" applyFill="1" applyBorder="1" applyAlignment="1">
      <alignment horizontal="right" vertical="center" shrinkToFit="1"/>
    </xf>
    <xf numFmtId="0" fontId="5" fillId="0" borderId="0" xfId="0" applyFont="1" applyAlignment="1">
      <alignment vertical="center" shrinkToFit="1"/>
    </xf>
    <xf numFmtId="38" fontId="5" fillId="0" borderId="8" xfId="2" applyFont="1" applyFill="1" applyBorder="1" applyAlignment="1">
      <alignment vertical="center" shrinkToFit="1"/>
    </xf>
    <xf numFmtId="177" fontId="5" fillId="0" borderId="8" xfId="2" applyNumberFormat="1" applyFont="1" applyFill="1" applyBorder="1" applyAlignment="1">
      <alignment vertical="center" shrinkToFit="1"/>
    </xf>
    <xf numFmtId="0" fontId="6" fillId="0" borderId="42" xfId="0" applyFont="1" applyBorder="1" applyAlignment="1">
      <alignment vertical="center" shrinkToFit="1"/>
    </xf>
    <xf numFmtId="0" fontId="6" fillId="0" borderId="42" xfId="0" applyFont="1" applyBorder="1" applyAlignment="1">
      <alignment horizontal="center" vertical="center" shrinkToFit="1"/>
    </xf>
    <xf numFmtId="177" fontId="6" fillId="0" borderId="42" xfId="2" applyNumberFormat="1" applyFont="1" applyFill="1" applyBorder="1" applyAlignment="1">
      <alignment horizontal="right" vertical="center" shrinkToFit="1"/>
    </xf>
    <xf numFmtId="0" fontId="8" fillId="0" borderId="0" xfId="0" applyFont="1" applyAlignment="1">
      <alignment vertical="center"/>
    </xf>
    <xf numFmtId="38" fontId="10" fillId="0" borderId="43" xfId="2" applyFont="1" applyFill="1" applyBorder="1" applyAlignment="1">
      <alignment horizontal="distributed" vertical="center" justifyLastLine="1"/>
    </xf>
    <xf numFmtId="177" fontId="10" fillId="0" borderId="24" xfId="2" applyNumberFormat="1" applyFont="1" applyFill="1" applyBorder="1" applyAlignment="1">
      <alignment horizontal="distributed" vertical="center" justifyLastLine="1"/>
    </xf>
    <xf numFmtId="0" fontId="8" fillId="0" borderId="0" xfId="0" applyFont="1" applyAlignment="1">
      <alignment horizontal="distributed" vertical="center" justifyLastLine="1"/>
    </xf>
    <xf numFmtId="49" fontId="11" fillId="0" borderId="0" xfId="0" applyNumberFormat="1" applyFont="1" applyAlignment="1">
      <alignment horizontal="distributed" vertical="center" justifyLastLine="1"/>
    </xf>
    <xf numFmtId="0" fontId="14" fillId="0" borderId="0" xfId="0" applyFont="1" applyAlignment="1">
      <alignment vertical="center"/>
    </xf>
    <xf numFmtId="177" fontId="5" fillId="0" borderId="8" xfId="0" applyNumberFormat="1" applyFont="1" applyBorder="1" applyAlignment="1">
      <alignment horizontal="distributed" vertical="center" justifyLastLine="1"/>
    </xf>
    <xf numFmtId="38" fontId="3" fillId="0" borderId="0" xfId="2" applyFont="1" applyFill="1" applyAlignment="1">
      <alignment vertical="center" shrinkToFit="1"/>
    </xf>
    <xf numFmtId="0" fontId="6" fillId="0" borderId="44" xfId="0" applyFont="1" applyBorder="1" applyAlignment="1">
      <alignment vertical="center" shrinkToFit="1"/>
    </xf>
    <xf numFmtId="0" fontId="25" fillId="0" borderId="0" xfId="0" applyFont="1" applyAlignment="1">
      <alignment vertical="center"/>
    </xf>
    <xf numFmtId="0" fontId="16" fillId="0" borderId="0" xfId="0" applyFont="1"/>
    <xf numFmtId="0" fontId="24" fillId="0" borderId="0" xfId="0" applyFont="1" applyAlignment="1">
      <alignment horizontal="right"/>
    </xf>
    <xf numFmtId="0" fontId="28" fillId="0" borderId="48" xfId="0" applyFont="1" applyBorder="1" applyAlignment="1">
      <alignment vertical="center"/>
    </xf>
    <xf numFmtId="180" fontId="30" fillId="0" borderId="49" xfId="0" applyNumberFormat="1" applyFont="1" applyBorder="1" applyAlignment="1">
      <alignment horizontal="center" vertical="center" shrinkToFit="1"/>
    </xf>
    <xf numFmtId="0" fontId="28" fillId="0" borderId="50" xfId="0" applyFont="1" applyBorder="1" applyAlignment="1">
      <alignment vertical="center"/>
    </xf>
    <xf numFmtId="0" fontId="30" fillId="0" borderId="51" xfId="0" applyFont="1" applyBorder="1" applyAlignment="1">
      <alignment horizontal="center" vertical="center" shrinkToFit="1"/>
    </xf>
    <xf numFmtId="0" fontId="28" fillId="0" borderId="52" xfId="0" applyFont="1" applyBorder="1" applyAlignment="1">
      <alignment vertical="center"/>
    </xf>
    <xf numFmtId="0" fontId="30" fillId="0" borderId="53" xfId="0" applyFont="1" applyBorder="1" applyAlignment="1">
      <alignment horizontal="center" vertical="center" shrinkToFit="1"/>
    </xf>
    <xf numFmtId="0" fontId="28" fillId="0" borderId="22" xfId="0" applyFont="1" applyBorder="1" applyAlignment="1">
      <alignment vertical="center"/>
    </xf>
    <xf numFmtId="179" fontId="30" fillId="0" borderId="54" xfId="0" applyNumberFormat="1" applyFont="1" applyBorder="1" applyAlignment="1">
      <alignment horizontal="center" vertical="center" shrinkToFit="1"/>
    </xf>
    <xf numFmtId="0" fontId="28" fillId="0" borderId="55" xfId="0" applyFont="1" applyBorder="1" applyAlignment="1">
      <alignment vertical="center"/>
    </xf>
    <xf numFmtId="0" fontId="30" fillId="0" borderId="56" xfId="0" applyFont="1" applyBorder="1" applyAlignment="1">
      <alignment horizontal="center" vertical="center" shrinkToFit="1"/>
    </xf>
    <xf numFmtId="0" fontId="28" fillId="0" borderId="57" xfId="0" applyFont="1" applyBorder="1" applyAlignment="1">
      <alignment vertical="center"/>
    </xf>
    <xf numFmtId="178" fontId="30" fillId="0" borderId="58" xfId="0" applyNumberFormat="1" applyFont="1" applyBorder="1" applyAlignment="1">
      <alignment horizontal="center" vertical="center" shrinkToFit="1"/>
    </xf>
    <xf numFmtId="0" fontId="28" fillId="0" borderId="59" xfId="0" applyFont="1" applyBorder="1" applyAlignment="1">
      <alignment vertical="center"/>
    </xf>
    <xf numFmtId="0" fontId="30" fillId="0" borderId="60" xfId="0" applyFont="1" applyBorder="1" applyAlignment="1">
      <alignment horizontal="center" vertical="center" shrinkToFit="1"/>
    </xf>
    <xf numFmtId="0" fontId="28" fillId="0" borderId="61" xfId="0" applyFont="1" applyBorder="1" applyAlignment="1">
      <alignment vertical="center"/>
    </xf>
    <xf numFmtId="49" fontId="30" fillId="0" borderId="62" xfId="0" applyNumberFormat="1" applyFont="1" applyBorder="1" applyAlignment="1">
      <alignment horizontal="center" vertical="center" shrinkToFit="1"/>
    </xf>
    <xf numFmtId="0" fontId="24" fillId="0" borderId="63" xfId="0" applyFont="1" applyBorder="1" applyAlignment="1">
      <alignment horizontal="right" vertical="center"/>
    </xf>
    <xf numFmtId="49" fontId="30" fillId="0" borderId="64" xfId="0" applyNumberFormat="1" applyFont="1" applyBorder="1" applyAlignment="1">
      <alignment horizontal="left" vertical="center" shrinkToFit="1"/>
    </xf>
    <xf numFmtId="0" fontId="28" fillId="0" borderId="65" xfId="0" applyFont="1" applyBorder="1" applyAlignment="1">
      <alignment vertical="center"/>
    </xf>
    <xf numFmtId="49" fontId="30" fillId="0" borderId="66" xfId="0" applyNumberFormat="1" applyFont="1" applyBorder="1" applyAlignment="1">
      <alignment horizontal="center" vertical="center" shrinkToFit="1"/>
    </xf>
    <xf numFmtId="0" fontId="24" fillId="0" borderId="67" xfId="0" applyFont="1" applyBorder="1" applyAlignment="1">
      <alignment horizontal="right" vertical="center" wrapText="1"/>
    </xf>
    <xf numFmtId="49" fontId="30" fillId="0" borderId="68" xfId="0" applyNumberFormat="1" applyFont="1" applyBorder="1" applyAlignment="1">
      <alignment horizontal="center" vertical="center" shrinkToFit="1"/>
    </xf>
    <xf numFmtId="0" fontId="28" fillId="0" borderId="69" xfId="0" applyFont="1" applyBorder="1" applyAlignment="1">
      <alignment vertical="center"/>
    </xf>
    <xf numFmtId="0" fontId="30" fillId="0" borderId="70" xfId="0" applyFont="1" applyBorder="1" applyAlignment="1">
      <alignment horizontal="center" vertical="center" shrinkToFit="1"/>
    </xf>
    <xf numFmtId="0" fontId="24" fillId="0" borderId="48" xfId="0" applyFont="1" applyBorder="1" applyAlignment="1">
      <alignment vertical="center"/>
    </xf>
    <xf numFmtId="180" fontId="30" fillId="0" borderId="71" xfId="0" applyNumberFormat="1" applyFont="1" applyBorder="1" applyAlignment="1">
      <alignment horizontal="center" vertical="center" shrinkToFit="1"/>
    </xf>
    <xf numFmtId="0" fontId="24" fillId="0" borderId="72" xfId="0" applyFont="1" applyBorder="1" applyAlignment="1">
      <alignment vertical="center"/>
    </xf>
    <xf numFmtId="0" fontId="22" fillId="0" borderId="73" xfId="0" applyFont="1" applyBorder="1" applyAlignment="1">
      <alignment horizontal="left" vertical="center" wrapText="1"/>
    </xf>
    <xf numFmtId="0" fontId="22" fillId="0" borderId="73" xfId="0" applyFont="1" applyBorder="1" applyAlignment="1">
      <alignment vertical="center" shrinkToFit="1"/>
    </xf>
    <xf numFmtId="0" fontId="22" fillId="0" borderId="74" xfId="0" applyFont="1" applyBorder="1" applyAlignment="1">
      <alignment vertical="center"/>
    </xf>
    <xf numFmtId="0" fontId="21" fillId="0" borderId="75" xfId="0" applyFont="1" applyBorder="1" applyAlignment="1">
      <alignment vertical="center"/>
    </xf>
    <xf numFmtId="0" fontId="32" fillId="0" borderId="0" xfId="0" applyFont="1" applyAlignment="1">
      <alignment vertical="center"/>
    </xf>
    <xf numFmtId="0" fontId="18" fillId="0" borderId="0" xfId="0" applyFont="1" applyAlignment="1">
      <alignment vertical="center" shrinkToFit="1"/>
    </xf>
    <xf numFmtId="0" fontId="0" fillId="0" borderId="0" xfId="0" applyAlignment="1">
      <alignment horizontal="center" vertical="center"/>
    </xf>
    <xf numFmtId="0" fontId="0" fillId="0" borderId="0" xfId="0" applyAlignment="1">
      <alignment horizontal="right" vertical="center"/>
    </xf>
    <xf numFmtId="177" fontId="5" fillId="0" borderId="2" xfId="2" applyNumberFormat="1" applyFont="1" applyFill="1" applyBorder="1" applyAlignment="1">
      <alignment vertical="center" shrinkToFit="1"/>
    </xf>
    <xf numFmtId="38" fontId="8" fillId="0" borderId="0" xfId="2" applyFont="1" applyFill="1" applyBorder="1" applyAlignment="1">
      <alignment vertical="center"/>
    </xf>
    <xf numFmtId="177" fontId="10" fillId="0" borderId="24" xfId="2" applyNumberFormat="1" applyFont="1" applyFill="1" applyBorder="1" applyAlignment="1">
      <alignment vertical="center"/>
    </xf>
    <xf numFmtId="177" fontId="8" fillId="0" borderId="0" xfId="2" applyNumberFormat="1" applyFont="1" applyFill="1" applyBorder="1" applyAlignment="1">
      <alignment vertical="center"/>
    </xf>
    <xf numFmtId="38" fontId="6" fillId="0" borderId="42" xfId="2" applyFont="1" applyFill="1" applyBorder="1" applyAlignment="1">
      <alignment vertical="center" shrinkToFit="1"/>
    </xf>
    <xf numFmtId="177" fontId="6" fillId="0" borderId="42" xfId="2" applyNumberFormat="1" applyFont="1" applyFill="1" applyBorder="1" applyAlignment="1">
      <alignment vertical="center" shrinkToFit="1"/>
    </xf>
    <xf numFmtId="0" fontId="6" fillId="0" borderId="76" xfId="0" applyFont="1" applyBorder="1" applyAlignment="1">
      <alignment vertical="center"/>
    </xf>
    <xf numFmtId="38" fontId="6" fillId="0" borderId="3" xfId="2" applyFont="1" applyFill="1" applyBorder="1" applyAlignment="1">
      <alignment vertical="center" shrinkToFit="1"/>
    </xf>
    <xf numFmtId="38" fontId="6" fillId="0" borderId="6" xfId="2" applyFont="1" applyFill="1" applyBorder="1" applyAlignment="1">
      <alignment vertical="center" shrinkToFit="1"/>
    </xf>
    <xf numFmtId="38" fontId="6" fillId="0" borderId="4" xfId="2" applyFont="1" applyFill="1" applyBorder="1" applyAlignment="1">
      <alignment vertical="center" shrinkToFit="1"/>
    </xf>
    <xf numFmtId="0" fontId="6" fillId="0" borderId="0" xfId="2" applyNumberFormat="1" applyFont="1" applyFill="1" applyAlignment="1">
      <alignment vertical="center" shrinkToFit="1"/>
    </xf>
    <xf numFmtId="38" fontId="7" fillId="0" borderId="0" xfId="2" applyFont="1" applyFill="1" applyAlignment="1">
      <alignment vertical="center" shrinkToFit="1"/>
    </xf>
    <xf numFmtId="38" fontId="6" fillId="0" borderId="77" xfId="2" applyFont="1" applyFill="1" applyBorder="1" applyAlignment="1">
      <alignment vertical="center" shrinkToFit="1"/>
    </xf>
    <xf numFmtId="38" fontId="6" fillId="0" borderId="47" xfId="2" applyFont="1" applyFill="1" applyBorder="1" applyAlignment="1">
      <alignment vertical="center"/>
    </xf>
    <xf numFmtId="38" fontId="6" fillId="0" borderId="5" xfId="2" applyFont="1" applyFill="1" applyBorder="1" applyAlignment="1">
      <alignment vertical="center"/>
    </xf>
    <xf numFmtId="38" fontId="6" fillId="0" borderId="78" xfId="2" applyFont="1" applyFill="1" applyBorder="1" applyAlignment="1">
      <alignment vertical="center"/>
    </xf>
    <xf numFmtId="38" fontId="6" fillId="0" borderId="2" xfId="2" applyFont="1" applyFill="1" applyBorder="1" applyAlignment="1">
      <alignment vertical="center"/>
    </xf>
    <xf numFmtId="38" fontId="6" fillId="0" borderId="8" xfId="2" applyFont="1" applyFill="1" applyBorder="1" applyAlignment="1">
      <alignment vertical="center" shrinkToFit="1"/>
    </xf>
    <xf numFmtId="38" fontId="6" fillId="0" borderId="42" xfId="2" applyFont="1" applyFill="1" applyBorder="1" applyAlignment="1">
      <alignment vertical="center"/>
    </xf>
    <xf numFmtId="38" fontId="6" fillId="0" borderId="41" xfId="2" applyFont="1" applyFill="1" applyBorder="1" applyAlignment="1">
      <alignment vertical="center"/>
    </xf>
    <xf numFmtId="38" fontId="6" fillId="0" borderId="4" xfId="2" applyFont="1" applyFill="1" applyBorder="1" applyAlignment="1">
      <alignment vertical="center"/>
    </xf>
    <xf numFmtId="58" fontId="24" fillId="0" borderId="0" xfId="0" applyNumberFormat="1" applyFont="1" applyAlignment="1">
      <alignment vertical="center" shrinkToFit="1"/>
    </xf>
    <xf numFmtId="0" fontId="16" fillId="0" borderId="0" xfId="0" applyFont="1" applyAlignment="1">
      <alignment vertical="center"/>
    </xf>
    <xf numFmtId="0" fontId="28" fillId="0" borderId="0" xfId="0" applyFont="1" applyAlignment="1">
      <alignment vertical="center"/>
    </xf>
    <xf numFmtId="0" fontId="22" fillId="0" borderId="0" xfId="0" applyFont="1" applyAlignment="1">
      <alignment vertical="center"/>
    </xf>
    <xf numFmtId="0" fontId="28" fillId="0" borderId="79" xfId="0" applyFont="1" applyBorder="1" applyAlignment="1">
      <alignment vertical="center" shrinkToFit="1"/>
    </xf>
    <xf numFmtId="0" fontId="28" fillId="0" borderId="80" xfId="0" applyFont="1" applyBorder="1" applyAlignment="1">
      <alignment vertical="center" shrinkToFit="1"/>
    </xf>
    <xf numFmtId="0" fontId="0" fillId="0" borderId="81" xfId="0" applyBorder="1" applyAlignment="1">
      <alignment vertical="center"/>
    </xf>
    <xf numFmtId="0" fontId="9" fillId="0" borderId="0" xfId="0" applyFont="1" applyAlignment="1">
      <alignment vertical="center"/>
    </xf>
    <xf numFmtId="0" fontId="8" fillId="0" borderId="0" xfId="2" applyNumberFormat="1" applyFont="1" applyFill="1" applyAlignment="1">
      <alignment vertical="center"/>
    </xf>
    <xf numFmtId="0" fontId="9" fillId="0" borderId="0" xfId="2" applyNumberFormat="1" applyFont="1" applyFill="1" applyAlignment="1">
      <alignment vertical="center"/>
    </xf>
    <xf numFmtId="0" fontId="6" fillId="0" borderId="0" xfId="2" applyNumberFormat="1" applyFont="1" applyFill="1" applyAlignment="1">
      <alignment vertical="center"/>
    </xf>
    <xf numFmtId="0" fontId="5"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15" fillId="0" borderId="0" xfId="0" applyFont="1" applyAlignment="1">
      <alignment vertical="center"/>
    </xf>
    <xf numFmtId="0" fontId="34" fillId="0" borderId="0" xfId="0" applyFont="1" applyAlignment="1">
      <alignment vertical="center"/>
    </xf>
    <xf numFmtId="0" fontId="8" fillId="0" borderId="0" xfId="2" applyNumberFormat="1" applyFont="1" applyFill="1" applyBorder="1" applyAlignment="1">
      <alignment vertical="center"/>
    </xf>
    <xf numFmtId="0" fontId="10" fillId="0" borderId="43" xfId="2" applyNumberFormat="1" applyFont="1" applyFill="1" applyBorder="1" applyAlignment="1">
      <alignment horizontal="distributed" vertical="center" justifyLastLine="1"/>
    </xf>
    <xf numFmtId="0" fontId="10" fillId="0" borderId="24" xfId="2" applyNumberFormat="1" applyFont="1" applyFill="1" applyBorder="1" applyAlignment="1">
      <alignment horizontal="distributed" vertical="center" justifyLastLine="1"/>
    </xf>
    <xf numFmtId="0" fontId="5" fillId="0" borderId="0" xfId="0" applyFont="1" applyAlignment="1">
      <alignment vertical="center"/>
    </xf>
    <xf numFmtId="0" fontId="6" fillId="0" borderId="0" xfId="2" applyNumberFormat="1" applyFont="1" applyFill="1" applyAlignment="1">
      <alignment horizontal="right" vertical="center" shrinkToFit="1"/>
    </xf>
    <xf numFmtId="0" fontId="3" fillId="0" borderId="0" xfId="0" applyFont="1" applyAlignment="1">
      <alignment vertical="center" shrinkToFit="1"/>
    </xf>
    <xf numFmtId="0" fontId="3" fillId="0" borderId="0" xfId="0" applyFont="1" applyAlignment="1">
      <alignment vertical="center"/>
    </xf>
    <xf numFmtId="0" fontId="4" fillId="0" borderId="0" xfId="0" applyFont="1" applyAlignment="1">
      <alignment vertical="center" shrinkToFit="1"/>
    </xf>
    <xf numFmtId="0" fontId="3" fillId="0" borderId="32" xfId="2" applyNumberFormat="1" applyFont="1" applyFill="1" applyBorder="1" applyAlignment="1">
      <alignment vertical="center" shrinkToFit="1"/>
    </xf>
    <xf numFmtId="0" fontId="4" fillId="0" borderId="0" xfId="2" applyNumberFormat="1" applyFont="1" applyFill="1" applyAlignment="1">
      <alignment vertical="center" shrinkToFit="1"/>
    </xf>
    <xf numFmtId="0" fontId="3" fillId="0" borderId="32" xfId="0" applyFont="1" applyBorder="1" applyAlignment="1">
      <alignment vertical="center"/>
    </xf>
    <xf numFmtId="0" fontId="4" fillId="0" borderId="0" xfId="0" applyFont="1" applyAlignment="1">
      <alignment vertical="center"/>
    </xf>
    <xf numFmtId="0" fontId="3" fillId="0" borderId="32" xfId="2" applyNumberFormat="1" applyFont="1" applyFill="1" applyBorder="1" applyAlignment="1">
      <alignment vertical="center"/>
    </xf>
    <xf numFmtId="0" fontId="4" fillId="0" borderId="0" xfId="2" applyNumberFormat="1" applyFont="1" applyFill="1" applyAlignment="1">
      <alignment vertical="center"/>
    </xf>
    <xf numFmtId="0" fontId="5" fillId="0" borderId="0" xfId="0" applyFont="1" applyAlignment="1">
      <alignment horizontal="center" vertical="center" shrinkToFit="1"/>
    </xf>
    <xf numFmtId="177" fontId="6" fillId="0" borderId="8" xfId="2" applyNumberFormat="1" applyFont="1" applyFill="1" applyBorder="1" applyAlignment="1">
      <alignment vertical="center" shrinkToFit="1"/>
    </xf>
    <xf numFmtId="0" fontId="6" fillId="0" borderId="47" xfId="0" applyFont="1" applyBorder="1" applyAlignment="1">
      <alignment vertical="center"/>
    </xf>
    <xf numFmtId="0" fontId="6" fillId="0" borderId="0" xfId="2" applyNumberFormat="1" applyFont="1" applyFill="1" applyBorder="1" applyAlignment="1">
      <alignment vertical="center" shrinkToFit="1"/>
    </xf>
    <xf numFmtId="0" fontId="6" fillId="0" borderId="41" xfId="2" applyNumberFormat="1" applyFont="1" applyFill="1" applyBorder="1" applyAlignment="1">
      <alignment vertical="center" shrinkToFit="1"/>
    </xf>
    <xf numFmtId="177" fontId="6" fillId="0" borderId="41" xfId="2" applyNumberFormat="1" applyFont="1" applyFill="1" applyBorder="1" applyAlignment="1">
      <alignment horizontal="center" vertical="center" shrinkToFit="1"/>
    </xf>
    <xf numFmtId="0" fontId="6" fillId="0" borderId="3" xfId="2" applyNumberFormat="1" applyFont="1" applyFill="1" applyBorder="1" applyAlignment="1">
      <alignment vertical="center" shrinkToFit="1"/>
    </xf>
    <xf numFmtId="0" fontId="6" fillId="0" borderId="47" xfId="2" applyNumberFormat="1" applyFont="1" applyFill="1" applyBorder="1" applyAlignment="1">
      <alignment vertical="center" shrinkToFit="1"/>
    </xf>
    <xf numFmtId="0" fontId="6" fillId="0" borderId="8" xfId="2" applyNumberFormat="1" applyFont="1" applyFill="1" applyBorder="1" applyAlignment="1">
      <alignment vertical="center" shrinkToFit="1"/>
    </xf>
    <xf numFmtId="0" fontId="3" fillId="0" borderId="0" xfId="2" applyNumberFormat="1" applyFont="1" applyFill="1" applyAlignment="1">
      <alignment vertical="center"/>
    </xf>
    <xf numFmtId="0" fontId="6" fillId="0" borderId="9" xfId="0" applyFont="1" applyBorder="1" applyAlignment="1">
      <alignment vertical="center"/>
    </xf>
    <xf numFmtId="0" fontId="6" fillId="0" borderId="0" xfId="2" applyNumberFormat="1" applyFont="1" applyFill="1" applyBorder="1" applyAlignment="1">
      <alignment vertical="center"/>
    </xf>
    <xf numFmtId="0" fontId="6" fillId="0" borderId="9"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76" xfId="0" applyFont="1" applyBorder="1" applyAlignment="1">
      <alignment vertical="center" shrinkToFit="1"/>
    </xf>
    <xf numFmtId="0" fontId="6" fillId="0" borderId="1" xfId="0" applyFont="1" applyBorder="1" applyAlignment="1">
      <alignment vertical="center" shrinkToFit="1"/>
    </xf>
    <xf numFmtId="0" fontId="6" fillId="0" borderId="47" xfId="0" applyFont="1" applyBorder="1" applyAlignment="1">
      <alignment vertical="center" shrinkToFit="1"/>
    </xf>
    <xf numFmtId="0" fontId="23" fillId="0" borderId="32" xfId="0" applyFont="1" applyBorder="1" applyAlignment="1">
      <alignment vertical="center"/>
    </xf>
    <xf numFmtId="0" fontId="6" fillId="0" borderId="9" xfId="0" applyFont="1" applyBorder="1" applyAlignment="1">
      <alignment horizontal="center" vertical="center" shrinkToFit="1"/>
    </xf>
    <xf numFmtId="38" fontId="6" fillId="0" borderId="8" xfId="2" applyFont="1" applyFill="1" applyBorder="1" applyAlignment="1">
      <alignment vertical="center"/>
    </xf>
    <xf numFmtId="38" fontId="6" fillId="0" borderId="8" xfId="2" applyFont="1" applyFill="1" applyBorder="1" applyAlignment="1">
      <alignment horizontal="right" vertical="center" shrinkToFit="1"/>
    </xf>
    <xf numFmtId="0" fontId="5" fillId="0" borderId="2" xfId="0" applyFont="1" applyBorder="1" applyAlignment="1">
      <alignment vertical="center" shrinkToFit="1"/>
    </xf>
    <xf numFmtId="0" fontId="6" fillId="0" borderId="2" xfId="0" applyFont="1" applyBorder="1" applyAlignment="1">
      <alignment vertical="center" shrinkToFit="1"/>
    </xf>
    <xf numFmtId="0" fontId="5" fillId="0" borderId="1" xfId="0" applyFont="1" applyBorder="1" applyAlignment="1">
      <alignment vertical="center" shrinkToFit="1"/>
    </xf>
    <xf numFmtId="49" fontId="9" fillId="0" borderId="37" xfId="0" applyNumberFormat="1" applyFont="1" applyBorder="1" applyAlignment="1">
      <alignment horizontal="center" vertical="center" shrinkToFit="1"/>
    </xf>
    <xf numFmtId="177" fontId="8" fillId="0" borderId="21" xfId="2" applyNumberFormat="1" applyFont="1" applyFill="1" applyBorder="1" applyAlignment="1">
      <alignment vertical="center" shrinkToFit="1"/>
    </xf>
    <xf numFmtId="49" fontId="9" fillId="0" borderId="38" xfId="0" applyNumberFormat="1" applyFont="1" applyBorder="1" applyAlignment="1">
      <alignment horizontal="center" vertical="center" shrinkToFit="1"/>
    </xf>
    <xf numFmtId="38" fontId="8" fillId="0" borderId="83" xfId="2" applyFont="1" applyFill="1" applyBorder="1" applyAlignment="1">
      <alignment vertical="center" shrinkToFit="1"/>
    </xf>
    <xf numFmtId="177" fontId="8" fillId="0" borderId="16" xfId="2" applyNumberFormat="1" applyFont="1" applyFill="1" applyBorder="1" applyAlignment="1">
      <alignment vertical="center" shrinkToFit="1"/>
    </xf>
    <xf numFmtId="49" fontId="9" fillId="0" borderId="39" xfId="0" applyNumberFormat="1" applyFont="1" applyBorder="1" applyAlignment="1">
      <alignment horizontal="center" vertical="center" shrinkToFit="1"/>
    </xf>
    <xf numFmtId="38" fontId="8" fillId="0" borderId="85" xfId="2" applyFont="1" applyFill="1" applyBorder="1" applyAlignment="1">
      <alignment vertical="center" shrinkToFit="1"/>
    </xf>
    <xf numFmtId="177" fontId="8" fillId="0" borderId="28" xfId="2" applyNumberFormat="1" applyFont="1" applyFill="1" applyBorder="1" applyAlignment="1">
      <alignment vertical="center" shrinkToFit="1"/>
    </xf>
    <xf numFmtId="49" fontId="9" fillId="0" borderId="7"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177" fontId="8" fillId="0" borderId="36" xfId="2" applyNumberFormat="1" applyFont="1" applyFill="1" applyBorder="1" applyAlignment="1">
      <alignment vertical="center" shrinkToFit="1"/>
    </xf>
    <xf numFmtId="0" fontId="9" fillId="0" borderId="0" xfId="0" applyFont="1" applyAlignment="1">
      <alignment vertical="center" shrinkToFit="1"/>
    </xf>
    <xf numFmtId="0" fontId="6" fillId="0" borderId="0" xfId="0" applyFont="1" applyAlignment="1">
      <alignment horizontal="distributed" vertical="center"/>
    </xf>
    <xf numFmtId="177" fontId="10" fillId="0" borderId="0" xfId="2" applyNumberFormat="1" applyFont="1" applyFill="1" applyBorder="1" applyAlignment="1">
      <alignment vertical="center"/>
    </xf>
    <xf numFmtId="0" fontId="37" fillId="0" borderId="0" xfId="0" applyFont="1" applyAlignment="1">
      <alignment vertical="center"/>
    </xf>
    <xf numFmtId="0" fontId="5" fillId="0" borderId="87" xfId="0" applyFont="1" applyBorder="1" applyAlignment="1">
      <alignment horizontal="distributed" vertical="center" wrapText="1" justifyLastLine="1" shrinkToFit="1"/>
    </xf>
    <xf numFmtId="0" fontId="5" fillId="0" borderId="43" xfId="0" applyFont="1" applyBorder="1" applyAlignment="1">
      <alignment horizontal="center" vertical="center" shrinkToFit="1"/>
    </xf>
    <xf numFmtId="0" fontId="5" fillId="0" borderId="43" xfId="0" applyFont="1" applyBorder="1" applyAlignment="1">
      <alignment horizontal="distributed" vertical="center" wrapText="1" justifyLastLine="1" shrinkToFit="1"/>
    </xf>
    <xf numFmtId="0" fontId="5" fillId="0" borderId="35" xfId="2" applyNumberFormat="1" applyFont="1" applyFill="1" applyBorder="1" applyAlignment="1">
      <alignment horizontal="distributed" vertical="center" wrapText="1" justifyLastLine="1" shrinkToFit="1"/>
    </xf>
    <xf numFmtId="49" fontId="6" fillId="0" borderId="12" xfId="0" applyNumberFormat="1" applyFont="1" applyBorder="1" applyAlignment="1">
      <alignment horizontal="center" vertical="center" shrinkToFit="1"/>
    </xf>
    <xf numFmtId="0" fontId="6" fillId="0" borderId="77" xfId="0" applyFont="1" applyBorder="1" applyAlignment="1">
      <alignment horizontal="center" vertical="center" shrinkToFit="1"/>
    </xf>
    <xf numFmtId="177" fontId="6" fillId="0" borderId="88" xfId="2" applyNumberFormat="1" applyFont="1" applyFill="1" applyBorder="1" applyAlignment="1">
      <alignment vertical="center" shrinkToFit="1"/>
    </xf>
    <xf numFmtId="49" fontId="6" fillId="0" borderId="0" xfId="0" applyNumberFormat="1" applyFont="1" applyAlignment="1">
      <alignment horizontal="center" vertical="center" shrinkToFit="1"/>
    </xf>
    <xf numFmtId="0" fontId="6" fillId="0" borderId="89" xfId="0" applyFont="1" applyBorder="1" applyAlignment="1">
      <alignment vertical="center" shrinkToFit="1"/>
    </xf>
    <xf numFmtId="0" fontId="6" fillId="0" borderId="90" xfId="0" applyFont="1" applyBorder="1" applyAlignment="1">
      <alignment vertical="center" shrinkToFit="1"/>
    </xf>
    <xf numFmtId="0" fontId="6" fillId="0" borderId="82" xfId="0" applyFont="1" applyBorder="1" applyAlignment="1">
      <alignment horizontal="center" vertical="center" shrinkToFit="1"/>
    </xf>
    <xf numFmtId="38" fontId="6" fillId="0" borderId="82" xfId="2" applyFont="1" applyFill="1" applyBorder="1" applyAlignment="1">
      <alignment vertical="center" shrinkToFit="1"/>
    </xf>
    <xf numFmtId="177" fontId="6" fillId="0" borderId="21" xfId="0" applyNumberFormat="1" applyFont="1" applyBorder="1" applyAlignment="1">
      <alignment vertical="center" shrinkToFit="1"/>
    </xf>
    <xf numFmtId="49" fontId="6" fillId="0" borderId="12" xfId="0" applyNumberFormat="1" applyFont="1" applyBorder="1" applyAlignment="1">
      <alignment vertical="center" shrinkToFit="1"/>
    </xf>
    <xf numFmtId="0" fontId="6" fillId="0" borderId="91" xfId="0" applyFont="1" applyBorder="1" applyAlignment="1">
      <alignment vertical="center" shrinkToFit="1"/>
    </xf>
    <xf numFmtId="0" fontId="6" fillId="0" borderId="83" xfId="0" applyFont="1" applyBorder="1" applyAlignment="1">
      <alignment horizontal="center" vertical="center" shrinkToFit="1"/>
    </xf>
    <xf numFmtId="38" fontId="6" fillId="0" borderId="83" xfId="2" applyFont="1" applyFill="1" applyBorder="1" applyAlignment="1">
      <alignment vertical="center" shrinkToFit="1"/>
    </xf>
    <xf numFmtId="177" fontId="6" fillId="0" borderId="92" xfId="2" applyNumberFormat="1" applyFont="1" applyFill="1" applyBorder="1" applyAlignment="1">
      <alignment vertical="center" shrinkToFit="1"/>
    </xf>
    <xf numFmtId="49" fontId="6" fillId="0" borderId="0" xfId="0" applyNumberFormat="1" applyFont="1" applyAlignment="1">
      <alignment vertical="center" shrinkToFit="1"/>
    </xf>
    <xf numFmtId="177" fontId="6" fillId="0" borderId="16" xfId="0" applyNumberFormat="1" applyFont="1" applyBorder="1" applyAlignment="1">
      <alignment vertical="center" shrinkToFit="1"/>
    </xf>
    <xf numFmtId="0" fontId="6" fillId="0" borderId="93" xfId="0" applyFont="1" applyBorder="1" applyAlignment="1">
      <alignment vertical="center" shrinkToFit="1"/>
    </xf>
    <xf numFmtId="0" fontId="6" fillId="0" borderId="94" xfId="0" applyFont="1" applyBorder="1" applyAlignment="1">
      <alignment horizontal="center" vertical="center" shrinkToFit="1"/>
    </xf>
    <xf numFmtId="38" fontId="6" fillId="0" borderId="94" xfId="2" applyFont="1" applyFill="1" applyBorder="1" applyAlignment="1">
      <alignment vertical="center" shrinkToFit="1"/>
    </xf>
    <xf numFmtId="177" fontId="6" fillId="0" borderId="95" xfId="2" applyNumberFormat="1" applyFont="1" applyFill="1" applyBorder="1" applyAlignment="1">
      <alignment vertical="center" shrinkToFit="1"/>
    </xf>
    <xf numFmtId="0" fontId="6" fillId="0" borderId="96" xfId="0" applyFont="1" applyBorder="1" applyAlignment="1">
      <alignment vertical="center" shrinkToFit="1"/>
    </xf>
    <xf numFmtId="177" fontId="6" fillId="0" borderId="19" xfId="0" applyNumberFormat="1" applyFont="1" applyBorder="1" applyAlignment="1">
      <alignment vertical="center" shrinkToFit="1"/>
    </xf>
    <xf numFmtId="0" fontId="6" fillId="0" borderId="43" xfId="0" applyFont="1" applyBorder="1" applyAlignment="1">
      <alignment vertical="center" shrinkToFit="1"/>
    </xf>
    <xf numFmtId="38" fontId="5" fillId="0" borderId="43" xfId="2" applyFont="1" applyFill="1" applyBorder="1" applyAlignment="1">
      <alignment vertical="center" shrinkToFit="1"/>
    </xf>
    <xf numFmtId="177" fontId="5" fillId="0" borderId="24" xfId="2" applyNumberFormat="1" applyFont="1" applyFill="1" applyBorder="1" applyAlignment="1">
      <alignment vertical="center" shrinkToFit="1"/>
    </xf>
    <xf numFmtId="177" fontId="5" fillId="0" borderId="24" xfId="0" applyNumberFormat="1" applyFont="1" applyBorder="1" applyAlignment="1">
      <alignment vertical="center" shrinkToFit="1"/>
    </xf>
    <xf numFmtId="0" fontId="6" fillId="0" borderId="82" xfId="0" applyFont="1" applyBorder="1" applyAlignment="1">
      <alignment vertical="center" shrinkToFit="1"/>
    </xf>
    <xf numFmtId="0" fontId="6" fillId="0" borderId="97" xfId="0" applyFont="1" applyBorder="1" applyAlignment="1">
      <alignment vertical="center" shrinkToFit="1"/>
    </xf>
    <xf numFmtId="0" fontId="6" fillId="0" borderId="98" xfId="0" applyFont="1" applyBorder="1" applyAlignment="1">
      <alignment horizontal="center" vertical="center" shrinkToFit="1"/>
    </xf>
    <xf numFmtId="0" fontId="6" fillId="0" borderId="83" xfId="0" applyFont="1" applyBorder="1" applyAlignment="1">
      <alignment vertical="center" shrinkToFit="1"/>
    </xf>
    <xf numFmtId="0" fontId="6" fillId="0" borderId="94" xfId="0" applyFont="1" applyBorder="1" applyAlignment="1">
      <alignment vertical="center" shrinkToFit="1"/>
    </xf>
    <xf numFmtId="0" fontId="6" fillId="0" borderId="99" xfId="0" applyFont="1" applyBorder="1" applyAlignment="1">
      <alignment vertical="center" shrinkToFit="1"/>
    </xf>
    <xf numFmtId="177" fontId="6" fillId="0" borderId="14" xfId="0" applyNumberFormat="1" applyFont="1" applyBorder="1" applyAlignment="1">
      <alignment vertical="center" shrinkToFit="1"/>
    </xf>
    <xf numFmtId="0" fontId="6" fillId="0" borderId="77" xfId="0" applyFont="1" applyBorder="1" applyAlignment="1">
      <alignment vertical="center" shrinkToFit="1"/>
    </xf>
    <xf numFmtId="38" fontId="6" fillId="0" borderId="99" xfId="2" applyFont="1" applyFill="1" applyBorder="1" applyAlignment="1">
      <alignment vertical="center" shrinkToFit="1"/>
    </xf>
    <xf numFmtId="177" fontId="6" fillId="0" borderId="14" xfId="2" applyNumberFormat="1" applyFont="1" applyFill="1" applyBorder="1" applyAlignment="1">
      <alignment vertical="center" shrinkToFit="1"/>
    </xf>
    <xf numFmtId="0" fontId="6" fillId="0" borderId="89" xfId="0" applyFont="1" applyBorder="1" applyAlignment="1">
      <alignment vertical="top" shrinkToFit="1"/>
    </xf>
    <xf numFmtId="38" fontId="6" fillId="0" borderId="91" xfId="2" applyFont="1" applyFill="1" applyBorder="1" applyAlignment="1">
      <alignment vertical="center" shrinkToFit="1"/>
    </xf>
    <xf numFmtId="177" fontId="6" fillId="0" borderId="16" xfId="2" applyNumberFormat="1" applyFont="1" applyFill="1" applyBorder="1" applyAlignment="1">
      <alignment vertical="center" shrinkToFit="1"/>
    </xf>
    <xf numFmtId="0" fontId="6" fillId="0" borderId="85" xfId="0" applyFont="1" applyBorder="1" applyAlignment="1">
      <alignment vertical="center" shrinkToFit="1"/>
    </xf>
    <xf numFmtId="0" fontId="6" fillId="0" borderId="85" xfId="0" applyFont="1" applyBorder="1" applyAlignment="1">
      <alignment horizontal="center" vertical="center" shrinkToFit="1"/>
    </xf>
    <xf numFmtId="38" fontId="6" fillId="0" borderId="85" xfId="2" applyFont="1" applyFill="1" applyBorder="1" applyAlignment="1">
      <alignment vertical="center" shrinkToFit="1"/>
    </xf>
    <xf numFmtId="177" fontId="6" fillId="0" borderId="28" xfId="2" applyNumberFormat="1" applyFont="1" applyFill="1" applyBorder="1" applyAlignment="1">
      <alignment vertical="center" shrinkToFit="1"/>
    </xf>
    <xf numFmtId="38" fontId="6" fillId="0" borderId="96" xfId="2" applyFont="1" applyFill="1" applyBorder="1" applyAlignment="1">
      <alignment vertical="center" shrinkToFit="1"/>
    </xf>
    <xf numFmtId="177" fontId="6" fillId="0" borderId="19" xfId="2" applyNumberFormat="1" applyFont="1" applyFill="1" applyBorder="1" applyAlignment="1">
      <alignment vertical="center" shrinkToFit="1"/>
    </xf>
    <xf numFmtId="177" fontId="6" fillId="0" borderId="100" xfId="2" applyNumberFormat="1" applyFont="1" applyFill="1" applyBorder="1" applyAlignment="1">
      <alignment vertical="center" shrinkToFit="1"/>
    </xf>
    <xf numFmtId="0" fontId="38" fillId="0" borderId="89" xfId="0" applyFont="1" applyBorder="1" applyAlignment="1">
      <alignment vertical="center" shrinkToFit="1"/>
    </xf>
    <xf numFmtId="177" fontId="6" fillId="0" borderId="21" xfId="2" applyNumberFormat="1" applyFont="1" applyFill="1" applyBorder="1" applyAlignment="1">
      <alignment vertical="center" shrinkToFit="1"/>
    </xf>
    <xf numFmtId="177" fontId="6" fillId="0" borderId="28" xfId="0" applyNumberFormat="1" applyFont="1" applyBorder="1" applyAlignment="1">
      <alignment vertical="center" shrinkToFit="1"/>
    </xf>
    <xf numFmtId="177" fontId="6" fillId="0" borderId="101" xfId="2" applyNumberFormat="1" applyFont="1" applyFill="1" applyBorder="1" applyAlignment="1">
      <alignment vertical="center" shrinkToFit="1"/>
    </xf>
    <xf numFmtId="49" fontId="6" fillId="0" borderId="17" xfId="0" applyNumberFormat="1" applyFont="1" applyBorder="1" applyAlignment="1">
      <alignment vertical="center" shrinkToFit="1"/>
    </xf>
    <xf numFmtId="0" fontId="6" fillId="0" borderId="31" xfId="0" applyFont="1" applyBorder="1" applyAlignment="1">
      <alignment vertical="center" shrinkToFit="1"/>
    </xf>
    <xf numFmtId="177" fontId="5" fillId="0" borderId="24" xfId="0" applyNumberFormat="1" applyFont="1" applyBorder="1" applyAlignment="1">
      <alignment horizontal="distributed" vertical="center" wrapText="1" justifyLastLine="1" shrinkToFit="1"/>
    </xf>
    <xf numFmtId="49" fontId="6" fillId="0" borderId="7"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0" fontId="6" fillId="0" borderId="29" xfId="0" applyFont="1" applyBorder="1" applyAlignment="1">
      <alignment vertical="center" shrinkToFit="1"/>
    </xf>
    <xf numFmtId="0" fontId="6" fillId="0" borderId="102" xfId="0" applyFont="1" applyBorder="1" applyAlignment="1">
      <alignment horizontal="center" vertical="center" shrinkToFit="1"/>
    </xf>
    <xf numFmtId="38" fontId="6" fillId="0" borderId="102" xfId="2" applyFont="1" applyFill="1" applyBorder="1" applyAlignment="1">
      <alignment vertical="center" shrinkToFit="1"/>
    </xf>
    <xf numFmtId="49" fontId="6" fillId="0" borderId="7" xfId="0" applyNumberFormat="1" applyFont="1" applyBorder="1" applyAlignment="1">
      <alignment vertical="center" shrinkToFit="1"/>
    </xf>
    <xf numFmtId="177" fontId="5" fillId="0" borderId="35" xfId="0" applyNumberFormat="1" applyFont="1" applyBorder="1" applyAlignment="1">
      <alignment horizontal="distributed" vertical="center" wrapText="1" justifyLastLine="1" shrinkToFit="1"/>
    </xf>
    <xf numFmtId="177" fontId="6" fillId="0" borderId="88" xfId="0" applyNumberFormat="1" applyFont="1" applyBorder="1" applyAlignment="1">
      <alignment vertical="center" shrinkToFit="1"/>
    </xf>
    <xf numFmtId="177" fontId="6" fillId="0" borderId="100" xfId="0" applyNumberFormat="1" applyFont="1" applyBorder="1" applyAlignment="1">
      <alignment vertical="center" shrinkToFit="1"/>
    </xf>
    <xf numFmtId="177" fontId="6" fillId="0" borderId="92" xfId="0" applyNumberFormat="1" applyFont="1" applyBorder="1" applyAlignment="1">
      <alignment vertical="center" shrinkToFit="1"/>
    </xf>
    <xf numFmtId="177" fontId="6" fillId="0" borderId="95" xfId="0" applyNumberFormat="1" applyFont="1" applyBorder="1" applyAlignment="1">
      <alignment vertical="center" shrinkToFit="1"/>
    </xf>
    <xf numFmtId="0" fontId="6" fillId="0" borderId="103" xfId="0" applyFont="1" applyBorder="1" applyAlignment="1">
      <alignment vertical="center" shrinkToFit="1"/>
    </xf>
    <xf numFmtId="0" fontId="25" fillId="0" borderId="0" xfId="0" applyFont="1" applyAlignment="1">
      <alignment vertical="center" shrinkToFit="1"/>
    </xf>
    <xf numFmtId="0" fontId="40" fillId="0" borderId="0" xfId="0" applyFont="1" applyAlignment="1">
      <alignment vertical="center"/>
    </xf>
    <xf numFmtId="0" fontId="6" fillId="0" borderId="41" xfId="0" applyFont="1" applyBorder="1" applyAlignment="1">
      <alignment vertical="center" shrinkToFit="1"/>
    </xf>
    <xf numFmtId="0" fontId="6" fillId="0" borderId="104" xfId="0" applyFont="1" applyBorder="1" applyAlignment="1">
      <alignment vertical="center" shrinkToFit="1"/>
    </xf>
    <xf numFmtId="0" fontId="6" fillId="0" borderId="105" xfId="0" applyFont="1" applyBorder="1" applyAlignment="1">
      <alignment vertical="center" shrinkToFit="1"/>
    </xf>
    <xf numFmtId="38" fontId="6" fillId="0" borderId="44" xfId="2" applyFont="1" applyFill="1" applyBorder="1" applyAlignment="1">
      <alignment vertical="center"/>
    </xf>
    <xf numFmtId="0" fontId="6" fillId="0" borderId="47" xfId="0" applyFont="1" applyBorder="1" applyAlignment="1">
      <alignment vertical="center" wrapText="1" shrinkToFit="1"/>
    </xf>
    <xf numFmtId="0" fontId="25" fillId="0" borderId="0" xfId="0" applyFont="1" applyAlignment="1">
      <alignment horizontal="left" vertical="center" indent="1" shrinkToFit="1"/>
    </xf>
    <xf numFmtId="38" fontId="6" fillId="0" borderId="112" xfId="2" applyFont="1" applyFill="1" applyBorder="1" applyAlignment="1">
      <alignment vertical="center" shrinkToFit="1"/>
    </xf>
    <xf numFmtId="177" fontId="6" fillId="0" borderId="105" xfId="2" applyNumberFormat="1" applyFont="1" applyFill="1" applyBorder="1" applyAlignment="1">
      <alignment horizontal="right" vertical="center" shrinkToFit="1"/>
    </xf>
    <xf numFmtId="38" fontId="6" fillId="0" borderId="105" xfId="2" applyFont="1" applyFill="1" applyBorder="1" applyAlignment="1">
      <alignment vertical="center"/>
    </xf>
    <xf numFmtId="38" fontId="9" fillId="0" borderId="0" xfId="2" applyFont="1" applyFill="1" applyBorder="1" applyAlignment="1">
      <alignment vertical="center"/>
    </xf>
    <xf numFmtId="38" fontId="9" fillId="0" borderId="0" xfId="2" applyFont="1" applyFill="1" applyAlignment="1">
      <alignment vertical="center"/>
    </xf>
    <xf numFmtId="38" fontId="5" fillId="0" borderId="2" xfId="2" applyFont="1" applyFill="1" applyBorder="1" applyAlignment="1">
      <alignment vertical="center"/>
    </xf>
    <xf numFmtId="38" fontId="5" fillId="0" borderId="8" xfId="2" applyFont="1" applyFill="1" applyBorder="1" applyAlignment="1">
      <alignment vertical="center"/>
    </xf>
    <xf numFmtId="0" fontId="9" fillId="0" borderId="34" xfId="0" applyFont="1" applyBorder="1" applyAlignment="1">
      <alignment horizontal="center" vertical="center" shrinkToFit="1"/>
    </xf>
    <xf numFmtId="0" fontId="9" fillId="0" borderId="30" xfId="0" applyFont="1" applyBorder="1" applyAlignment="1">
      <alignment horizontal="center" vertical="center" shrinkToFit="1"/>
    </xf>
    <xf numFmtId="0" fontId="11" fillId="0" borderId="102" xfId="0" applyFont="1" applyBorder="1" applyAlignment="1">
      <alignment horizontal="center" vertical="center" shrinkToFit="1"/>
    </xf>
    <xf numFmtId="0" fontId="9" fillId="0" borderId="102" xfId="0" applyFont="1" applyBorder="1" applyAlignment="1">
      <alignment horizontal="center" vertical="center" shrinkToFit="1"/>
    </xf>
    <xf numFmtId="177" fontId="9" fillId="0" borderId="87" xfId="0" applyNumberFormat="1" applyFont="1" applyBorder="1" applyAlignment="1">
      <alignment vertical="center" shrinkToFit="1"/>
    </xf>
    <xf numFmtId="0" fontId="9" fillId="0" borderId="103" xfId="0" applyFont="1" applyBorder="1" applyAlignment="1">
      <alignment vertical="center" shrinkToFit="1"/>
    </xf>
    <xf numFmtId="49" fontId="9" fillId="0" borderId="102" xfId="0" applyNumberFormat="1" applyFont="1" applyBorder="1" applyAlignment="1">
      <alignment horizontal="center" vertical="center" shrinkToFit="1"/>
    </xf>
    <xf numFmtId="49" fontId="9" fillId="0" borderId="33" xfId="0" applyNumberFormat="1" applyFont="1" applyBorder="1" applyAlignment="1">
      <alignment horizontal="center" vertical="center" shrinkToFit="1"/>
    </xf>
    <xf numFmtId="38" fontId="5" fillId="0" borderId="87" xfId="2" applyFont="1" applyFill="1" applyBorder="1" applyAlignment="1">
      <alignment vertical="center" shrinkToFit="1"/>
    </xf>
    <xf numFmtId="38" fontId="8" fillId="0" borderId="86" xfId="2" applyFont="1" applyFill="1" applyBorder="1" applyAlignment="1">
      <alignment vertical="center" shrinkToFit="1"/>
    </xf>
    <xf numFmtId="38" fontId="10" fillId="0" borderId="43" xfId="2" applyFont="1" applyFill="1" applyBorder="1" applyAlignment="1">
      <alignment vertical="center"/>
    </xf>
    <xf numFmtId="0" fontId="15" fillId="0" borderId="0" xfId="0" applyFont="1" applyAlignment="1">
      <alignment horizontal="left" vertical="center" shrinkToFit="1"/>
    </xf>
    <xf numFmtId="38" fontId="6" fillId="0" borderId="98" xfId="2" applyFont="1" applyFill="1" applyBorder="1" applyAlignment="1">
      <alignment vertical="center" shrinkToFit="1"/>
    </xf>
    <xf numFmtId="181" fontId="3" fillId="0" borderId="0" xfId="2" applyNumberFormat="1" applyFont="1" applyFill="1" applyAlignment="1">
      <alignment vertical="center" shrinkToFit="1"/>
    </xf>
    <xf numFmtId="38" fontId="3" fillId="0" borderId="32" xfId="2" applyFont="1" applyFill="1" applyBorder="1" applyAlignment="1">
      <alignment vertical="center" shrinkToFit="1"/>
    </xf>
    <xf numFmtId="38" fontId="7" fillId="0" borderId="0" xfId="2" applyFont="1" applyFill="1" applyAlignment="1">
      <alignment vertical="center"/>
    </xf>
    <xf numFmtId="0" fontId="6" fillId="2" borderId="38" xfId="0" applyFont="1" applyFill="1" applyBorder="1" applyAlignment="1">
      <alignment vertical="center" shrinkToFit="1"/>
    </xf>
    <xf numFmtId="0" fontId="6" fillId="2" borderId="5" xfId="0" applyFont="1" applyFill="1" applyBorder="1" applyAlignment="1">
      <alignment horizontal="center" vertical="center" shrinkToFit="1"/>
    </xf>
    <xf numFmtId="0" fontId="6" fillId="2" borderId="39" xfId="0" applyFont="1" applyFill="1" applyBorder="1" applyAlignment="1">
      <alignment vertical="center" shrinkToFit="1"/>
    </xf>
    <xf numFmtId="0" fontId="6" fillId="2" borderId="10" xfId="0" applyFont="1" applyFill="1" applyBorder="1" applyAlignment="1">
      <alignment horizontal="center" vertical="center" shrinkToFit="1"/>
    </xf>
    <xf numFmtId="0" fontId="6" fillId="2" borderId="37" xfId="0" applyFont="1" applyFill="1" applyBorder="1" applyAlignment="1">
      <alignment vertical="center" shrinkToFit="1"/>
    </xf>
    <xf numFmtId="0" fontId="6" fillId="2" borderId="3" xfId="0" applyFont="1" applyFill="1" applyBorder="1" applyAlignment="1">
      <alignment horizontal="center" vertical="center" shrinkToFit="1"/>
    </xf>
    <xf numFmtId="38" fontId="6" fillId="2" borderId="13" xfId="2" applyFont="1" applyFill="1" applyBorder="1" applyAlignment="1">
      <alignment vertical="center" shrinkToFit="1"/>
    </xf>
    <xf numFmtId="38" fontId="6" fillId="2" borderId="15" xfId="2" applyFont="1" applyFill="1" applyBorder="1" applyAlignment="1">
      <alignment vertical="center" shrinkToFit="1"/>
    </xf>
    <xf numFmtId="38" fontId="8" fillId="0" borderId="124" xfId="2" applyFont="1" applyFill="1" applyBorder="1" applyAlignment="1">
      <alignment vertical="center" shrinkToFit="1"/>
    </xf>
    <xf numFmtId="38" fontId="8" fillId="0" borderId="29" xfId="2" applyFont="1" applyFill="1" applyBorder="1" applyAlignment="1">
      <alignment vertical="center" shrinkToFit="1"/>
    </xf>
    <xf numFmtId="0" fontId="10" fillId="0" borderId="103" xfId="2" applyNumberFormat="1" applyFont="1" applyFill="1" applyBorder="1" applyAlignment="1">
      <alignment horizontal="distributed" vertical="center" justifyLastLine="1"/>
    </xf>
    <xf numFmtId="38" fontId="6" fillId="0" borderId="10" xfId="2" applyFont="1" applyFill="1" applyBorder="1" applyAlignment="1">
      <alignment vertical="center" shrinkToFit="1"/>
    </xf>
    <xf numFmtId="0" fontId="8" fillId="0" borderId="46" xfId="12" applyFont="1" applyFill="1" applyBorder="1" applyAlignment="1">
      <alignment vertical="center" shrinkToFit="1"/>
    </xf>
    <xf numFmtId="0" fontId="8" fillId="0" borderId="29" xfId="12" applyFont="1" applyFill="1" applyBorder="1" applyAlignment="1">
      <alignment vertical="center" shrinkToFit="1"/>
    </xf>
    <xf numFmtId="0" fontId="8" fillId="0" borderId="45" xfId="12" applyFont="1" applyFill="1" applyBorder="1" applyAlignment="1">
      <alignment vertical="center" shrinkToFit="1"/>
    </xf>
    <xf numFmtId="0" fontId="9" fillId="0" borderId="45" xfId="12" applyFont="1" applyFill="1" applyBorder="1" applyAlignment="1">
      <alignment vertical="center" shrinkToFit="1"/>
    </xf>
    <xf numFmtId="0" fontId="8" fillId="0" borderId="125" xfId="12" applyFont="1" applyFill="1" applyBorder="1" applyAlignment="1">
      <alignment vertical="center"/>
    </xf>
    <xf numFmtId="0" fontId="8" fillId="0" borderId="29" xfId="12" applyFont="1" applyFill="1" applyBorder="1" applyAlignment="1">
      <alignment vertical="center"/>
    </xf>
    <xf numFmtId="0" fontId="8" fillId="0" borderId="0" xfId="12" applyFont="1" applyFill="1" applyAlignment="1">
      <alignment vertical="center"/>
    </xf>
    <xf numFmtId="0" fontId="8" fillId="0" borderId="84" xfId="12" applyFont="1" applyFill="1" applyBorder="1" applyAlignment="1">
      <alignment vertical="center" shrinkToFit="1"/>
    </xf>
    <xf numFmtId="0" fontId="9" fillId="0" borderId="0" xfId="12" applyFont="1" applyFill="1" applyBorder="1" applyAlignment="1">
      <alignment vertical="center" shrinkToFit="1"/>
    </xf>
    <xf numFmtId="0" fontId="9" fillId="0" borderId="89" xfId="12" applyFont="1" applyFill="1" applyBorder="1" applyAlignment="1">
      <alignment vertical="center" shrinkToFit="1"/>
    </xf>
    <xf numFmtId="0" fontId="9" fillId="0" borderId="46" xfId="12" applyFont="1" applyFill="1" applyBorder="1" applyAlignment="1">
      <alignment vertical="center" shrinkToFit="1"/>
    </xf>
    <xf numFmtId="0" fontId="9" fillId="0" borderId="89" xfId="12" applyFont="1" applyFill="1" applyBorder="1" applyAlignment="1">
      <alignment vertical="top" shrinkToFit="1"/>
    </xf>
    <xf numFmtId="0" fontId="9" fillId="0" borderId="89" xfId="12" applyNumberFormat="1" applyFont="1" applyFill="1" applyBorder="1" applyAlignment="1">
      <alignment vertical="center" shrinkToFit="1"/>
    </xf>
    <xf numFmtId="0" fontId="9" fillId="0" borderId="46" xfId="12" applyNumberFormat="1" applyFont="1" applyFill="1" applyBorder="1" applyAlignment="1">
      <alignment vertical="center" shrinkToFit="1"/>
    </xf>
    <xf numFmtId="0" fontId="3" fillId="0" borderId="32" xfId="12" applyNumberFormat="1" applyFont="1" applyFill="1" applyBorder="1" applyAlignment="1">
      <alignment vertical="center"/>
    </xf>
    <xf numFmtId="49" fontId="32" fillId="0" borderId="0" xfId="12" applyNumberFormat="1" applyFont="1" applyFill="1" applyAlignment="1">
      <alignment vertical="center" shrinkToFit="1"/>
    </xf>
    <xf numFmtId="0" fontId="3" fillId="0" borderId="0" xfId="12" applyFont="1" applyFill="1" applyAlignment="1">
      <alignment vertical="center"/>
    </xf>
    <xf numFmtId="0" fontId="3" fillId="0" borderId="0" xfId="12" applyNumberFormat="1" applyFont="1" applyFill="1" applyAlignment="1">
      <alignment vertical="center"/>
    </xf>
    <xf numFmtId="0" fontId="3" fillId="0" borderId="32" xfId="12" applyFont="1" applyFill="1" applyBorder="1" applyAlignment="1">
      <alignment vertical="center"/>
    </xf>
    <xf numFmtId="0" fontId="12" fillId="0" borderId="0" xfId="12" applyNumberFormat="1" applyFont="1" applyFill="1" applyAlignment="1">
      <alignment horizontal="left" vertical="center" shrinkToFit="1"/>
    </xf>
    <xf numFmtId="0" fontId="15" fillId="0" borderId="0" xfId="12" applyNumberFormat="1" applyFont="1" applyFill="1" applyAlignment="1">
      <alignment horizontal="left" vertical="center" shrinkToFit="1"/>
    </xf>
    <xf numFmtId="0" fontId="46" fillId="0" borderId="0" xfId="12" applyNumberFormat="1" applyFont="1" applyFill="1" applyAlignment="1">
      <alignment vertical="center"/>
    </xf>
    <xf numFmtId="38" fontId="6" fillId="0" borderId="1" xfId="2" applyFont="1" applyFill="1" applyBorder="1" applyAlignment="1">
      <alignment vertical="center" shrinkToFit="1"/>
    </xf>
    <xf numFmtId="177" fontId="6" fillId="0" borderId="1" xfId="2" applyNumberFormat="1" applyFont="1" applyFill="1" applyBorder="1" applyAlignment="1">
      <alignment vertical="center" shrinkToFit="1"/>
    </xf>
    <xf numFmtId="177" fontId="6" fillId="0" borderId="104" xfId="2" applyNumberFormat="1" applyFont="1" applyFill="1" applyBorder="1" applyAlignment="1">
      <alignment vertical="center" shrinkToFit="1"/>
    </xf>
    <xf numFmtId="38" fontId="6" fillId="0" borderId="76" xfId="2" applyFont="1" applyFill="1" applyBorder="1" applyAlignment="1">
      <alignment vertical="center" shrinkToFit="1"/>
    </xf>
    <xf numFmtId="38" fontId="6" fillId="0" borderId="104" xfId="2" applyFont="1" applyFill="1" applyBorder="1" applyAlignment="1">
      <alignment vertical="center" shrinkToFit="1"/>
    </xf>
    <xf numFmtId="0" fontId="6" fillId="0" borderId="1" xfId="0" applyFont="1" applyBorder="1" applyAlignment="1">
      <alignment horizontal="center" vertical="center" shrinkToFit="1"/>
    </xf>
    <xf numFmtId="0" fontId="6" fillId="0" borderId="104"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105" xfId="0" applyFont="1" applyBorder="1" applyAlignment="1">
      <alignment horizontal="center" vertical="center" shrinkToFit="1"/>
    </xf>
    <xf numFmtId="38" fontId="6" fillId="0" borderId="105" xfId="2" applyFont="1" applyFill="1" applyBorder="1" applyAlignment="1">
      <alignment vertical="center" shrinkToFit="1"/>
    </xf>
    <xf numFmtId="38" fontId="6" fillId="0" borderId="41" xfId="2" applyFont="1" applyFill="1" applyBorder="1" applyAlignment="1">
      <alignment vertical="center" shrinkToFit="1"/>
    </xf>
    <xf numFmtId="177" fontId="6" fillId="0" borderId="105" xfId="2" applyNumberFormat="1" applyFont="1" applyFill="1" applyBorder="1" applyAlignment="1">
      <alignment vertical="center" shrinkToFit="1"/>
    </xf>
    <xf numFmtId="177" fontId="6" fillId="0" borderId="41" xfId="2" applyNumberFormat="1" applyFont="1" applyFill="1" applyBorder="1" applyAlignment="1">
      <alignment vertical="center" shrinkToFit="1"/>
    </xf>
    <xf numFmtId="38" fontId="6" fillId="0" borderId="2" xfId="2" applyFont="1" applyFill="1" applyBorder="1" applyAlignment="1">
      <alignment vertical="center" shrinkToFit="1"/>
    </xf>
    <xf numFmtId="177" fontId="6" fillId="0" borderId="76" xfId="2" applyNumberFormat="1" applyFont="1" applyFill="1" applyBorder="1" applyAlignment="1">
      <alignment vertical="center" shrinkToFit="1"/>
    </xf>
    <xf numFmtId="0" fontId="6" fillId="0" borderId="76" xfId="0" applyFont="1" applyBorder="1" applyAlignment="1">
      <alignment horizontal="center" vertical="center" shrinkToFit="1"/>
    </xf>
    <xf numFmtId="177" fontId="6" fillId="0" borderId="2" xfId="2" applyNumberFormat="1" applyFont="1" applyFill="1" applyBorder="1" applyAlignment="1">
      <alignment vertical="center" shrinkToFit="1"/>
    </xf>
    <xf numFmtId="38" fontId="6" fillId="0" borderId="1" xfId="2" applyFont="1" applyFill="1" applyBorder="1" applyAlignment="1">
      <alignment vertical="center"/>
    </xf>
    <xf numFmtId="38" fontId="6" fillId="0" borderId="104" xfId="2" applyFont="1" applyFill="1" applyBorder="1" applyAlignment="1">
      <alignment vertical="center"/>
    </xf>
    <xf numFmtId="177" fontId="6" fillId="0" borderId="9" xfId="2" applyNumberFormat="1" applyFont="1" applyFill="1" applyBorder="1" applyAlignment="1">
      <alignment vertical="center" shrinkToFit="1"/>
    </xf>
    <xf numFmtId="0" fontId="6" fillId="0" borderId="12" xfId="0" applyFont="1" applyBorder="1" applyAlignment="1">
      <alignment vertical="center" shrinkToFit="1"/>
    </xf>
    <xf numFmtId="38" fontId="6" fillId="0" borderId="9" xfId="2"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1" xfId="2" applyNumberFormat="1" applyFont="1" applyFill="1" applyBorder="1" applyAlignment="1">
      <alignment vertical="center" shrinkToFit="1"/>
    </xf>
    <xf numFmtId="0" fontId="6" fillId="0" borderId="76"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0" fontId="6" fillId="0" borderId="5" xfId="0" applyFont="1" applyBorder="1" applyAlignment="1">
      <alignment horizontal="center" vertical="center" shrinkToFit="1"/>
    </xf>
    <xf numFmtId="0" fontId="6" fillId="0" borderId="78" xfId="2" applyNumberFormat="1" applyFont="1" applyFill="1" applyBorder="1" applyAlignment="1">
      <alignment vertical="center" shrinkToFit="1"/>
    </xf>
    <xf numFmtId="0" fontId="6" fillId="0" borderId="4" xfId="2" applyNumberFormat="1" applyFont="1" applyFill="1" applyBorder="1" applyAlignment="1">
      <alignment vertical="center" shrinkToFit="1"/>
    </xf>
    <xf numFmtId="0" fontId="48" fillId="0" borderId="0" xfId="0" applyFont="1" applyAlignment="1">
      <alignment horizontal="center" vertical="center"/>
    </xf>
    <xf numFmtId="0" fontId="47" fillId="0" borderId="0" xfId="0" applyFont="1" applyAlignment="1">
      <alignment vertical="center" readingOrder="1"/>
    </xf>
    <xf numFmtId="0" fontId="49" fillId="0" borderId="0" xfId="0" applyFont="1" applyAlignment="1">
      <alignment vertical="center" readingOrder="1"/>
    </xf>
    <xf numFmtId="0" fontId="50" fillId="0" borderId="0" xfId="0" applyFont="1"/>
    <xf numFmtId="0" fontId="51" fillId="0" borderId="0" xfId="0" applyFont="1" applyAlignment="1">
      <alignment vertical="center" readingOrder="1"/>
    </xf>
    <xf numFmtId="0" fontId="51" fillId="0" borderId="0" xfId="0" applyFont="1"/>
    <xf numFmtId="0" fontId="52" fillId="0" borderId="0" xfId="0" applyFont="1" applyAlignment="1">
      <alignment vertical="center" readingOrder="1"/>
    </xf>
    <xf numFmtId="0" fontId="52" fillId="0" borderId="0" xfId="0" applyFont="1"/>
    <xf numFmtId="0" fontId="53" fillId="0" borderId="0" xfId="0" applyFont="1" applyAlignment="1">
      <alignment horizontal="center" vertical="center"/>
    </xf>
    <xf numFmtId="0" fontId="54" fillId="0" borderId="0" xfId="0" applyFont="1" applyAlignment="1">
      <alignment vertical="center" readingOrder="1"/>
    </xf>
    <xf numFmtId="0" fontId="54" fillId="0" borderId="0" xfId="0" applyFont="1"/>
    <xf numFmtId="0" fontId="55" fillId="0" borderId="0" xfId="0" applyFont="1" applyAlignment="1">
      <alignment vertical="center" readingOrder="1"/>
    </xf>
    <xf numFmtId="38" fontId="6" fillId="0" borderId="10" xfId="2" applyFont="1" applyFill="1" applyBorder="1" applyAlignment="1">
      <alignment vertical="center"/>
    </xf>
    <xf numFmtId="38" fontId="6" fillId="0" borderId="6" xfId="2" applyFont="1" applyFill="1" applyBorder="1" applyAlignment="1">
      <alignment vertical="center"/>
    </xf>
    <xf numFmtId="0" fontId="5" fillId="0" borderId="35" xfId="0" applyFont="1" applyBorder="1" applyAlignment="1">
      <alignment horizontal="distributed" vertical="center" justifyLastLine="1"/>
    </xf>
    <xf numFmtId="0" fontId="6" fillId="0" borderId="107" xfId="0" applyFont="1" applyBorder="1" applyAlignment="1">
      <alignment vertical="center" shrinkToFit="1"/>
    </xf>
    <xf numFmtId="0" fontId="6" fillId="0" borderId="108" xfId="0" applyFont="1" applyBorder="1" applyAlignment="1">
      <alignment vertical="center" shrinkToFit="1"/>
    </xf>
    <xf numFmtId="0" fontId="6" fillId="0" borderId="106" xfId="0" applyFont="1" applyBorder="1" applyAlignment="1">
      <alignment vertical="center" shrinkToFit="1"/>
    </xf>
    <xf numFmtId="0" fontId="6" fillId="0" borderId="12" xfId="0" applyFont="1" applyBorder="1" applyAlignment="1">
      <alignment vertical="center"/>
    </xf>
    <xf numFmtId="0" fontId="6" fillId="0" borderId="100" xfId="0" applyFont="1" applyBorder="1" applyAlignment="1">
      <alignment vertical="center" shrinkToFit="1"/>
    </xf>
    <xf numFmtId="0" fontId="6" fillId="0" borderId="109" xfId="0" applyFont="1" applyBorder="1" applyAlignment="1">
      <alignment vertical="center" shrinkToFit="1"/>
    </xf>
    <xf numFmtId="0" fontId="6" fillId="0" borderId="35" xfId="0" applyFont="1" applyBorder="1" applyAlignment="1">
      <alignment vertical="center" shrinkToFit="1"/>
    </xf>
    <xf numFmtId="38" fontId="6" fillId="0" borderId="47" xfId="2" applyFont="1" applyFill="1" applyBorder="1" applyAlignment="1">
      <alignment horizontal="right" vertical="center" shrinkToFit="1"/>
    </xf>
    <xf numFmtId="177" fontId="6" fillId="0" borderId="126" xfId="2" applyNumberFormat="1" applyFont="1" applyFill="1" applyBorder="1" applyAlignment="1">
      <alignment vertical="center" shrinkToFit="1"/>
    </xf>
    <xf numFmtId="49" fontId="6" fillId="0" borderId="40" xfId="0" applyNumberFormat="1" applyFont="1" applyBorder="1" applyAlignment="1">
      <alignment vertical="center" shrinkToFit="1"/>
    </xf>
    <xf numFmtId="0" fontId="39" fillId="0" borderId="89" xfId="0" applyFont="1" applyBorder="1" applyAlignment="1">
      <alignment vertical="center" shrinkToFit="1"/>
    </xf>
    <xf numFmtId="0" fontId="6" fillId="0" borderId="1" xfId="0" applyFont="1" applyBorder="1" applyAlignment="1">
      <alignment vertical="center"/>
    </xf>
    <xf numFmtId="177" fontId="6" fillId="0" borderId="0" xfId="0" applyNumberFormat="1" applyFont="1" applyAlignment="1">
      <alignment vertical="center" shrinkToFit="1"/>
    </xf>
    <xf numFmtId="0" fontId="6" fillId="0" borderId="9" xfId="0" applyFont="1" applyBorder="1" applyAlignment="1">
      <alignment vertical="center" wrapText="1" shrinkToFit="1"/>
    </xf>
    <xf numFmtId="0" fontId="6" fillId="0" borderId="76" xfId="0" applyFont="1" applyBorder="1" applyAlignment="1">
      <alignment vertical="center" wrapText="1" shrinkToFit="1"/>
    </xf>
    <xf numFmtId="0" fontId="35" fillId="0" borderId="0" xfId="0" applyFont="1" applyAlignment="1">
      <alignment vertical="center"/>
    </xf>
    <xf numFmtId="0" fontId="6" fillId="0" borderId="5" xfId="0" applyFont="1" applyBorder="1" applyAlignment="1">
      <alignment vertical="center"/>
    </xf>
    <xf numFmtId="0" fontId="6" fillId="0" borderId="78"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vertical="center"/>
    </xf>
    <xf numFmtId="0" fontId="6" fillId="0" borderId="41" xfId="0" applyFont="1" applyBorder="1" applyAlignment="1">
      <alignment vertical="center"/>
    </xf>
    <xf numFmtId="0" fontId="6" fillId="0" borderId="102" xfId="0" applyFont="1" applyBorder="1" applyAlignment="1">
      <alignment vertical="center" shrinkToFit="1"/>
    </xf>
    <xf numFmtId="0" fontId="6" fillId="0" borderId="124" xfId="0" applyFont="1" applyBorder="1" applyAlignment="1">
      <alignment vertical="center" shrinkToFit="1"/>
    </xf>
    <xf numFmtId="0" fontId="19" fillId="0" borderId="3" xfId="0" applyFont="1" applyBorder="1" applyAlignment="1">
      <alignment vertical="center" wrapText="1"/>
    </xf>
    <xf numFmtId="0" fontId="6" fillId="0" borderId="2" xfId="0" applyFont="1" applyBorder="1" applyAlignment="1">
      <alignment horizontal="center" vertical="center" shrinkToFit="1"/>
    </xf>
    <xf numFmtId="0" fontId="6" fillId="0" borderId="7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6" xfId="0" applyFont="1" applyBorder="1" applyAlignment="1">
      <alignment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0" borderId="4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5" xfId="0" applyFont="1" applyBorder="1" applyAlignment="1">
      <alignment vertical="center" wrapText="1"/>
    </xf>
    <xf numFmtId="0" fontId="6" fillId="0" borderId="47" xfId="0" applyFont="1" applyBorder="1" applyAlignment="1">
      <alignment horizontal="left" vertical="center" shrinkToFit="1"/>
    </xf>
    <xf numFmtId="49" fontId="6" fillId="0" borderId="0" xfId="0" applyNumberFormat="1" applyFont="1" applyAlignment="1">
      <alignment horizontal="right" vertical="center"/>
    </xf>
    <xf numFmtId="0" fontId="6" fillId="0" borderId="0" xfId="0" applyFont="1" applyAlignment="1">
      <alignment horizontal="left" vertical="center" shrinkToFit="1"/>
    </xf>
    <xf numFmtId="0" fontId="6" fillId="0" borderId="8" xfId="0" applyFont="1" applyBorder="1" applyAlignment="1">
      <alignment vertical="center" wrapText="1"/>
    </xf>
    <xf numFmtId="0" fontId="6" fillId="0" borderId="0" xfId="0" applyFont="1" applyAlignment="1">
      <alignment horizontal="center" vertical="center"/>
    </xf>
    <xf numFmtId="0" fontId="19" fillId="0" borderId="12" xfId="0" applyFont="1" applyBorder="1" applyAlignment="1">
      <alignment horizontal="right" vertical="center" shrinkToFit="1"/>
    </xf>
    <xf numFmtId="0" fontId="19" fillId="0" borderId="12" xfId="0" applyFont="1" applyBorder="1" applyAlignment="1">
      <alignment vertical="center" shrinkToFit="1"/>
    </xf>
    <xf numFmtId="0" fontId="6" fillId="0" borderId="12" xfId="0" applyFont="1" applyBorder="1" applyAlignment="1">
      <alignment horizontal="right" vertical="center" shrinkToFit="1"/>
    </xf>
    <xf numFmtId="38" fontId="6" fillId="0" borderId="34" xfId="0" applyNumberFormat="1" applyFont="1" applyBorder="1" applyAlignment="1">
      <alignment vertical="center" shrinkToFit="1"/>
    </xf>
    <xf numFmtId="0" fontId="6" fillId="0" borderId="35" xfId="0" applyFont="1" applyBorder="1" applyAlignment="1">
      <alignment horizontal="center" vertical="center" shrinkToFit="1"/>
    </xf>
    <xf numFmtId="0" fontId="6" fillId="0" borderId="86" xfId="0" applyFont="1" applyBorder="1" applyAlignment="1">
      <alignment horizontal="center" vertical="center" shrinkToFit="1"/>
    </xf>
    <xf numFmtId="38" fontId="6" fillId="0" borderId="86" xfId="2" applyFont="1" applyFill="1" applyBorder="1" applyAlignment="1">
      <alignment vertical="center" shrinkToFit="1"/>
    </xf>
    <xf numFmtId="0" fontId="56" fillId="0" borderId="12" xfId="0" applyFont="1" applyBorder="1" applyAlignment="1">
      <alignment vertical="center" shrinkToFit="1"/>
    </xf>
    <xf numFmtId="0" fontId="6" fillId="0" borderId="41" xfId="0" applyFont="1" applyBorder="1" applyAlignment="1">
      <alignment horizontal="center" vertical="center"/>
    </xf>
    <xf numFmtId="0" fontId="6" fillId="0" borderId="1" xfId="0" applyFont="1" applyBorder="1" applyAlignment="1">
      <alignment vertical="center" wrapText="1" shrinkToFit="1"/>
    </xf>
    <xf numFmtId="0" fontId="6" fillId="0" borderId="129" xfId="0" applyFont="1" applyBorder="1" applyAlignment="1">
      <alignment vertical="center"/>
    </xf>
    <xf numFmtId="0" fontId="6" fillId="0" borderId="41" xfId="0" applyFont="1" applyBorder="1" applyAlignment="1">
      <alignment vertical="center" wrapText="1" shrinkToFit="1"/>
    </xf>
    <xf numFmtId="0" fontId="6" fillId="0" borderId="86" xfId="0" applyFont="1" applyBorder="1" applyAlignment="1">
      <alignment vertical="center" shrinkToFit="1"/>
    </xf>
    <xf numFmtId="0" fontId="6" fillId="0" borderId="98" xfId="0" applyFont="1" applyBorder="1" applyAlignment="1">
      <alignment vertical="center" shrinkToFit="1"/>
    </xf>
    <xf numFmtId="20" fontId="6" fillId="0" borderId="0" xfId="0" applyNumberFormat="1" applyFont="1" applyAlignment="1">
      <alignment vertical="center"/>
    </xf>
    <xf numFmtId="0" fontId="26" fillId="0" borderId="0" xfId="0" applyFont="1" applyAlignment="1">
      <alignment horizontal="center" vertical="center"/>
    </xf>
    <xf numFmtId="0" fontId="31" fillId="0" borderId="75" xfId="7" applyFont="1" applyBorder="1" applyAlignment="1">
      <alignment horizontal="center" vertical="center" wrapText="1"/>
    </xf>
    <xf numFmtId="0" fontId="31" fillId="0" borderId="113" xfId="7" applyFont="1" applyBorder="1" applyAlignment="1">
      <alignment horizontal="center" vertical="center" wrapText="1"/>
    </xf>
    <xf numFmtId="0" fontId="31" fillId="0" borderId="114" xfId="7" applyFont="1" applyBorder="1" applyAlignment="1">
      <alignment horizontal="center" vertical="center" wrapText="1"/>
    </xf>
    <xf numFmtId="0" fontId="24" fillId="0" borderId="67" xfId="7" applyFont="1" applyBorder="1" applyAlignment="1">
      <alignment horizontal="center" vertical="center"/>
    </xf>
    <xf numFmtId="0" fontId="24" fillId="0" borderId="115" xfId="7" applyFont="1" applyBorder="1" applyAlignment="1">
      <alignment horizontal="center" vertical="center"/>
    </xf>
    <xf numFmtId="0" fontId="24" fillId="0" borderId="116" xfId="7" applyFont="1" applyBorder="1" applyAlignment="1">
      <alignment horizontal="center" vertical="center"/>
    </xf>
    <xf numFmtId="0" fontId="0" fillId="0" borderId="0" xfId="0" applyAlignment="1">
      <alignment vertical="center"/>
    </xf>
    <xf numFmtId="0" fontId="24" fillId="0" borderId="0" xfId="0" applyFont="1" applyAlignment="1">
      <alignment horizontal="right" vertical="center"/>
    </xf>
    <xf numFmtId="0" fontId="16" fillId="0" borderId="49" xfId="0" applyFont="1" applyBorder="1" applyAlignment="1">
      <alignment horizontal="center" vertical="center" shrinkToFit="1"/>
    </xf>
    <xf numFmtId="0" fontId="16" fillId="0" borderId="110" xfId="0" applyFont="1" applyBorder="1" applyAlignment="1">
      <alignment horizontal="center" vertical="center" shrinkToFit="1"/>
    </xf>
    <xf numFmtId="0" fontId="21" fillId="0" borderId="113" xfId="0" applyFont="1" applyBorder="1" applyAlignment="1">
      <alignment vertical="center"/>
    </xf>
    <xf numFmtId="0" fontId="21" fillId="0" borderId="114" xfId="0" applyFont="1" applyBorder="1" applyAlignment="1">
      <alignment vertical="center"/>
    </xf>
    <xf numFmtId="0" fontId="28" fillId="0" borderId="20" xfId="0" applyFont="1" applyBorder="1" applyAlignment="1">
      <alignment vertical="center" shrinkToFit="1"/>
    </xf>
    <xf numFmtId="0" fontId="28" fillId="0" borderId="117" xfId="0" applyFont="1" applyBorder="1" applyAlignment="1">
      <alignment vertical="center" shrinkToFit="1"/>
    </xf>
    <xf numFmtId="0" fontId="0" fillId="0" borderId="0" xfId="0" applyAlignment="1">
      <alignment vertical="center" shrinkToFit="1"/>
    </xf>
    <xf numFmtId="0" fontId="29" fillId="0" borderId="0" xfId="0" applyFont="1" applyAlignment="1">
      <alignment horizontal="center"/>
    </xf>
    <xf numFmtId="0" fontId="27" fillId="0" borderId="0" xfId="0" applyFont="1" applyAlignment="1">
      <alignment horizontal="center"/>
    </xf>
    <xf numFmtId="0" fontId="24" fillId="0" borderId="118" xfId="0" applyFont="1" applyBorder="1" applyAlignment="1">
      <alignment horizontal="right" vertical="center" shrinkToFit="1"/>
    </xf>
    <xf numFmtId="0" fontId="24" fillId="0" borderId="119" xfId="0" applyFont="1" applyBorder="1" applyAlignment="1">
      <alignment horizontal="right" vertical="center" shrinkToFit="1"/>
    </xf>
    <xf numFmtId="0" fontId="10" fillId="0" borderId="87"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03"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103" xfId="0" applyFont="1" applyBorder="1" applyAlignment="1">
      <alignment horizontal="center" vertical="center" shrinkToFit="1"/>
    </xf>
    <xf numFmtId="49" fontId="12" fillId="0" borderId="120" xfId="0" applyNumberFormat="1" applyFont="1" applyBorder="1" applyAlignment="1">
      <alignment horizontal="distributed" vertical="center" justifyLastLine="1"/>
    </xf>
    <xf numFmtId="0" fontId="9" fillId="0" borderId="121" xfId="0" applyFont="1" applyBorder="1"/>
    <xf numFmtId="0" fontId="9" fillId="0" borderId="67" xfId="0" applyFont="1" applyBorder="1"/>
    <xf numFmtId="0" fontId="9" fillId="0" borderId="116" xfId="0" applyFont="1" applyBorder="1"/>
    <xf numFmtId="49" fontId="40" fillId="0" borderId="0" xfId="0" applyNumberFormat="1" applyFont="1" applyAlignment="1">
      <alignment horizontal="center" vertical="center" shrinkToFit="1"/>
    </xf>
    <xf numFmtId="49" fontId="17" fillId="0" borderId="0" xfId="0" applyNumberFormat="1" applyFont="1" applyAlignment="1">
      <alignment horizontal="center" vertical="center" shrinkToFit="1"/>
    </xf>
    <xf numFmtId="38" fontId="44" fillId="0" borderId="120" xfId="2" applyFont="1" applyFill="1" applyBorder="1" applyAlignment="1">
      <alignment horizontal="center" vertical="center"/>
    </xf>
    <xf numFmtId="38" fontId="9" fillId="0" borderId="121" xfId="2" applyFont="1" applyFill="1" applyBorder="1"/>
    <xf numFmtId="38" fontId="9" fillId="0" borderId="67" xfId="2" applyFont="1" applyFill="1" applyBorder="1"/>
    <xf numFmtId="38" fontId="9" fillId="0" borderId="116" xfId="2" applyFont="1" applyFill="1" applyBorder="1"/>
    <xf numFmtId="177" fontId="13" fillId="0" borderId="120" xfId="2" applyNumberFormat="1" applyFont="1" applyFill="1" applyBorder="1" applyAlignment="1">
      <alignment horizontal="center" vertical="center"/>
    </xf>
    <xf numFmtId="0" fontId="10" fillId="0" borderId="22" xfId="0" applyFont="1" applyBorder="1" applyAlignment="1">
      <alignment horizontal="distributed" vertical="center" justifyLastLine="1"/>
    </xf>
    <xf numFmtId="0" fontId="10" fillId="0" borderId="103" xfId="0" applyFont="1" applyBorder="1" applyAlignment="1">
      <alignment horizontal="distributed" vertical="center" justifyLastLine="1"/>
    </xf>
    <xf numFmtId="49" fontId="11" fillId="0" borderId="22" xfId="0" applyNumberFormat="1" applyFont="1" applyBorder="1" applyAlignment="1">
      <alignment horizontal="distributed" vertical="center" justifyLastLine="1"/>
    </xf>
    <xf numFmtId="49" fontId="11" fillId="0" borderId="103" xfId="0" applyNumberFormat="1" applyFont="1" applyBorder="1" applyAlignment="1">
      <alignment horizontal="distributed" vertical="center" justifyLastLine="1"/>
    </xf>
    <xf numFmtId="49" fontId="17" fillId="0" borderId="0" xfId="0" applyNumberFormat="1" applyFont="1" applyAlignment="1">
      <alignment horizontal="center" vertical="center"/>
    </xf>
    <xf numFmtId="0" fontId="5" fillId="0" borderId="23" xfId="0" applyFont="1" applyBorder="1" applyAlignment="1">
      <alignment horizontal="distributed" vertical="center" wrapText="1" justifyLastLine="1" shrinkToFit="1"/>
    </xf>
    <xf numFmtId="0" fontId="5" fillId="0" borderId="103" xfId="0" applyFont="1" applyBorder="1" applyAlignment="1">
      <alignment horizontal="distributed" vertical="center" wrapText="1" justifyLastLine="1" shrinkToFit="1"/>
    </xf>
    <xf numFmtId="0" fontId="5" fillId="0" borderId="22" xfId="0" applyFont="1" applyBorder="1" applyAlignment="1">
      <alignment horizontal="distributed" vertical="center" wrapText="1" justifyLastLine="1" shrinkToFit="1"/>
    </xf>
    <xf numFmtId="177" fontId="13" fillId="0" borderId="120" xfId="0" applyNumberFormat="1" applyFont="1" applyBorder="1" applyAlignment="1">
      <alignment horizontal="center" vertical="center" shrinkToFit="1"/>
    </xf>
    <xf numFmtId="177" fontId="13" fillId="0" borderId="121" xfId="0" applyNumberFormat="1" applyFont="1" applyBorder="1" applyAlignment="1">
      <alignment horizontal="center" vertical="center" shrinkToFit="1"/>
    </xf>
    <xf numFmtId="177" fontId="13" fillId="0" borderId="67" xfId="0" applyNumberFormat="1" applyFont="1" applyBorder="1" applyAlignment="1">
      <alignment horizontal="center" vertical="center" shrinkToFit="1"/>
    </xf>
    <xf numFmtId="177" fontId="13" fillId="0" borderId="116" xfId="0" applyNumberFormat="1" applyFont="1" applyBorder="1" applyAlignment="1">
      <alignment horizontal="center" vertical="center" shrinkToFit="1"/>
    </xf>
    <xf numFmtId="0" fontId="15" fillId="0" borderId="120" xfId="0" applyFont="1" applyBorder="1" applyAlignment="1">
      <alignment horizontal="distributed" vertical="center" justifyLastLine="1"/>
    </xf>
    <xf numFmtId="0" fontId="15" fillId="0" borderId="121" xfId="0" applyFont="1" applyBorder="1" applyAlignment="1">
      <alignment horizontal="distributed" vertical="center" justifyLastLine="1"/>
    </xf>
    <xf numFmtId="0" fontId="15" fillId="0" borderId="67" xfId="0" applyFont="1" applyBorder="1" applyAlignment="1">
      <alignment horizontal="distributed" vertical="center" justifyLastLine="1"/>
    </xf>
    <xf numFmtId="0" fontId="15" fillId="0" borderId="116" xfId="0" applyFont="1" applyBorder="1" applyAlignment="1">
      <alignment horizontal="distributed" vertical="center" justifyLastLine="1"/>
    </xf>
    <xf numFmtId="177" fontId="44" fillId="0" borderId="120" xfId="2" applyNumberFormat="1" applyFont="1" applyFill="1" applyBorder="1" applyAlignment="1">
      <alignment horizontal="center" vertical="center" shrinkToFit="1"/>
    </xf>
    <xf numFmtId="177" fontId="44" fillId="0" borderId="121" xfId="2" applyNumberFormat="1" applyFont="1" applyFill="1" applyBorder="1" applyAlignment="1">
      <alignment horizontal="center" vertical="center" shrinkToFit="1"/>
    </xf>
    <xf numFmtId="177" fontId="44" fillId="0" borderId="67" xfId="2" applyNumberFormat="1" applyFont="1" applyFill="1" applyBorder="1" applyAlignment="1">
      <alignment horizontal="center" vertical="center" shrinkToFit="1"/>
    </xf>
    <xf numFmtId="177" fontId="44" fillId="0" borderId="116" xfId="2" applyNumberFormat="1" applyFont="1" applyFill="1" applyBorder="1" applyAlignment="1">
      <alignment horizontal="center" vertical="center" shrinkToFit="1"/>
    </xf>
    <xf numFmtId="0" fontId="15" fillId="0" borderId="120" xfId="2" applyNumberFormat="1" applyFont="1" applyFill="1" applyBorder="1" applyAlignment="1">
      <alignment horizontal="distributed" vertical="center" justifyLastLine="1"/>
    </xf>
    <xf numFmtId="0" fontId="15" fillId="0" borderId="121" xfId="2" applyNumberFormat="1" applyFont="1" applyFill="1" applyBorder="1" applyAlignment="1">
      <alignment horizontal="distributed" vertical="center" justifyLastLine="1"/>
    </xf>
    <xf numFmtId="0" fontId="15" fillId="0" borderId="67" xfId="2" applyNumberFormat="1" applyFont="1" applyFill="1" applyBorder="1" applyAlignment="1">
      <alignment horizontal="distributed" vertical="center" justifyLastLine="1"/>
    </xf>
    <xf numFmtId="0" fontId="15" fillId="0" borderId="116" xfId="2" applyNumberFormat="1" applyFont="1" applyFill="1" applyBorder="1" applyAlignment="1">
      <alignment horizontal="distributed" vertical="center" justifyLastLine="1"/>
    </xf>
    <xf numFmtId="0" fontId="12" fillId="0" borderId="0" xfId="12" applyNumberFormat="1" applyFont="1" applyFill="1" applyAlignment="1">
      <alignment horizontal="distributed" vertical="center" justifyLastLine="1" shrinkToFit="1"/>
    </xf>
    <xf numFmtId="0" fontId="6" fillId="0" borderId="41" xfId="0" applyFont="1" applyBorder="1" applyAlignment="1">
      <alignment vertical="center" shrinkToFit="1"/>
    </xf>
    <xf numFmtId="0" fontId="6" fillId="0" borderId="41" xfId="0" applyFont="1" applyBorder="1" applyAlignment="1">
      <alignment horizontal="center" vertical="center" shrinkToFit="1"/>
    </xf>
    <xf numFmtId="177" fontId="6" fillId="0" borderId="76" xfId="2" applyNumberFormat="1" applyFont="1" applyFill="1" applyBorder="1" applyAlignment="1">
      <alignment vertical="center" shrinkToFit="1"/>
    </xf>
    <xf numFmtId="177" fontId="6" fillId="0" borderId="1" xfId="2" applyNumberFormat="1" applyFont="1" applyFill="1" applyBorder="1" applyAlignment="1">
      <alignment vertical="center" shrinkToFit="1"/>
    </xf>
    <xf numFmtId="177" fontId="6" fillId="0" borderId="104" xfId="2" applyNumberFormat="1" applyFont="1" applyFill="1" applyBorder="1" applyAlignment="1">
      <alignment vertical="center" shrinkToFit="1"/>
    </xf>
    <xf numFmtId="38" fontId="6" fillId="0" borderId="1" xfId="2" applyFont="1" applyFill="1" applyBorder="1" applyAlignment="1">
      <alignment vertical="center" shrinkToFit="1"/>
    </xf>
    <xf numFmtId="38" fontId="6" fillId="0" borderId="76" xfId="2" applyFont="1" applyFill="1" applyBorder="1" applyAlignment="1">
      <alignment vertical="center" shrinkToFit="1"/>
    </xf>
    <xf numFmtId="38" fontId="6" fillId="0" borderId="104" xfId="2" applyFont="1" applyFill="1" applyBorder="1" applyAlignment="1">
      <alignment vertical="center" shrinkToFit="1"/>
    </xf>
    <xf numFmtId="0" fontId="6" fillId="0" borderId="111" xfId="0" applyFont="1" applyBorder="1" applyAlignment="1">
      <alignment vertical="center" shrinkToFit="1"/>
    </xf>
    <xf numFmtId="0" fontId="5" fillId="0" borderId="22" xfId="0" applyFont="1" applyBorder="1" applyAlignment="1">
      <alignment horizontal="distributed" vertical="center" justifyLastLine="1" shrinkToFit="1"/>
    </xf>
    <xf numFmtId="0" fontId="5" fillId="0" borderId="35" xfId="0" applyFont="1" applyBorder="1" applyAlignment="1">
      <alignment horizontal="distributed" vertical="center" justifyLastLine="1" shrinkToFit="1"/>
    </xf>
    <xf numFmtId="0" fontId="6" fillId="0" borderId="1" xfId="0" applyFont="1" applyBorder="1" applyAlignment="1">
      <alignment horizontal="center" vertical="center" shrinkToFit="1"/>
    </xf>
    <xf numFmtId="0" fontId="5" fillId="0" borderId="22" xfId="0" applyFont="1" applyBorder="1" applyAlignment="1">
      <alignment horizontal="center" vertical="center" justifyLastLine="1" shrinkToFit="1"/>
    </xf>
    <xf numFmtId="0" fontId="5" fillId="0" borderId="35" xfId="0" applyFont="1" applyBorder="1" applyAlignment="1">
      <alignment horizontal="center" vertical="center" justifyLastLine="1" shrinkToFit="1"/>
    </xf>
    <xf numFmtId="0" fontId="6" fillId="0" borderId="1" xfId="0" applyFont="1" applyBorder="1" applyAlignment="1">
      <alignment vertical="center" shrinkToFit="1"/>
    </xf>
    <xf numFmtId="0" fontId="6" fillId="0" borderId="9" xfId="0" applyFont="1" applyBorder="1" applyAlignment="1">
      <alignment vertical="center" shrinkToFit="1"/>
    </xf>
    <xf numFmtId="0" fontId="6" fillId="0" borderId="104" xfId="0" applyFont="1" applyBorder="1" applyAlignment="1">
      <alignment vertical="center" shrinkToFit="1"/>
    </xf>
    <xf numFmtId="0" fontId="6" fillId="0" borderId="9" xfId="0" applyFont="1" applyBorder="1" applyAlignment="1">
      <alignment horizontal="center" vertical="center" shrinkToFit="1"/>
    </xf>
    <xf numFmtId="0" fontId="6" fillId="0" borderId="104" xfId="0" applyFont="1" applyBorder="1" applyAlignment="1">
      <alignment horizontal="center" vertical="center" shrinkToFit="1"/>
    </xf>
    <xf numFmtId="38" fontId="6" fillId="0" borderId="9" xfId="2" applyFont="1" applyFill="1" applyBorder="1" applyAlignment="1">
      <alignment vertical="center" shrinkToFit="1"/>
    </xf>
    <xf numFmtId="177" fontId="6" fillId="0" borderId="9" xfId="2" applyNumberFormat="1" applyFont="1" applyFill="1" applyBorder="1" applyAlignment="1">
      <alignment vertical="center" shrinkToFit="1"/>
    </xf>
    <xf numFmtId="0" fontId="6" fillId="0" borderId="76" xfId="0" applyFont="1" applyBorder="1" applyAlignment="1">
      <alignment horizontal="center" vertical="center" shrinkToFit="1"/>
    </xf>
    <xf numFmtId="0" fontId="6" fillId="0" borderId="2" xfId="0" applyFont="1" applyBorder="1" applyAlignment="1">
      <alignment horizontal="center" vertical="center" shrinkToFit="1"/>
    </xf>
    <xf numFmtId="177" fontId="6" fillId="0" borderId="2" xfId="2" applyNumberFormat="1" applyFont="1" applyFill="1" applyBorder="1" applyAlignment="1">
      <alignment vertical="center" shrinkToFit="1"/>
    </xf>
    <xf numFmtId="0" fontId="6" fillId="0" borderId="76" xfId="0" applyFont="1" applyBorder="1" applyAlignment="1">
      <alignment vertical="center" shrinkToFit="1"/>
    </xf>
    <xf numFmtId="0" fontId="6" fillId="0" borderId="2" xfId="0" applyFont="1" applyBorder="1" applyAlignment="1">
      <alignment vertical="center" shrinkToFit="1"/>
    </xf>
    <xf numFmtId="38" fontId="6" fillId="0" borderId="2" xfId="2" applyFont="1" applyFill="1" applyBorder="1" applyAlignment="1">
      <alignment vertical="center" shrinkToFit="1"/>
    </xf>
    <xf numFmtId="0" fontId="33" fillId="0" borderId="22" xfId="0" applyFont="1" applyBorder="1" applyAlignment="1">
      <alignment horizontal="distributed" vertical="center" justifyLastLine="1" shrinkToFit="1"/>
    </xf>
    <xf numFmtId="0" fontId="33" fillId="0" borderId="35" xfId="0" applyFont="1" applyBorder="1" applyAlignment="1">
      <alignment horizontal="distributed" vertical="center" justifyLastLine="1" shrinkToFit="1"/>
    </xf>
    <xf numFmtId="38" fontId="6" fillId="0" borderId="1" xfId="2" applyFont="1" applyFill="1" applyBorder="1" applyAlignment="1">
      <alignment vertical="center"/>
    </xf>
    <xf numFmtId="38" fontId="6" fillId="0" borderId="104" xfId="2" applyFont="1" applyFill="1" applyBorder="1" applyAlignment="1">
      <alignment vertical="center"/>
    </xf>
    <xf numFmtId="0" fontId="5" fillId="0" borderId="17" xfId="0" applyFont="1" applyBorder="1" applyAlignment="1">
      <alignment horizontal="distributed" vertical="center" justifyLastLine="1" shrinkToFit="1"/>
    </xf>
    <xf numFmtId="0" fontId="5" fillId="0" borderId="126" xfId="0" applyFont="1" applyBorder="1" applyAlignment="1">
      <alignment horizontal="distributed" vertical="center" justifyLastLine="1" shrinkToFit="1"/>
    </xf>
    <xf numFmtId="177" fontId="6" fillId="0" borderId="76" xfId="2" applyNumberFormat="1" applyFont="1" applyFill="1" applyBorder="1" applyAlignment="1">
      <alignment horizontal="right" vertical="center" shrinkToFit="1"/>
    </xf>
    <xf numFmtId="177" fontId="6" fillId="0" borderId="2" xfId="2" applyNumberFormat="1" applyFont="1" applyFill="1" applyBorder="1" applyAlignment="1">
      <alignment horizontal="right" vertical="center" shrinkToFit="1"/>
    </xf>
    <xf numFmtId="0" fontId="6" fillId="0" borderId="42" xfId="0" applyFont="1" applyBorder="1" applyAlignment="1">
      <alignment vertical="center" shrinkToFit="1"/>
    </xf>
    <xf numFmtId="38" fontId="6" fillId="0" borderId="76" xfId="2" applyFont="1" applyFill="1" applyBorder="1" applyAlignment="1">
      <alignment vertical="center"/>
    </xf>
    <xf numFmtId="38" fontId="6" fillId="0" borderId="2" xfId="2" applyFont="1" applyFill="1" applyBorder="1" applyAlignment="1">
      <alignment vertical="center"/>
    </xf>
    <xf numFmtId="177" fontId="6" fillId="0" borderId="1" xfId="2" applyNumberFormat="1" applyFont="1" applyFill="1" applyBorder="1" applyAlignment="1">
      <alignment horizontal="right" vertical="center" shrinkToFit="1"/>
    </xf>
    <xf numFmtId="177" fontId="6" fillId="0" borderId="104" xfId="2" applyNumberFormat="1" applyFont="1" applyFill="1" applyBorder="1" applyAlignment="1">
      <alignment horizontal="right" vertical="center" shrinkToFit="1"/>
    </xf>
    <xf numFmtId="0" fontId="6" fillId="0" borderId="7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5" fillId="0" borderId="22" xfId="0" applyFont="1" applyBorder="1" applyAlignment="1">
      <alignment horizontal="center" vertical="center" shrinkToFit="1"/>
    </xf>
    <xf numFmtId="0" fontId="5" fillId="0" borderId="35" xfId="0" applyFont="1" applyBorder="1" applyAlignment="1">
      <alignment horizontal="center" vertical="center" shrinkToFit="1"/>
    </xf>
    <xf numFmtId="177" fontId="6" fillId="0" borderId="41" xfId="2" applyNumberFormat="1" applyFont="1" applyFill="1" applyBorder="1" applyAlignment="1">
      <alignment vertical="center" shrinkToFit="1"/>
    </xf>
    <xf numFmtId="0" fontId="6" fillId="0" borderId="41" xfId="0" applyFont="1" applyBorder="1" applyAlignment="1">
      <alignment horizontal="left" vertical="center" shrinkToFit="1"/>
    </xf>
    <xf numFmtId="38" fontId="6" fillId="0" borderId="41" xfId="2" applyFont="1" applyFill="1" applyBorder="1" applyAlignment="1">
      <alignment vertical="center" shrinkToFit="1"/>
    </xf>
    <xf numFmtId="38" fontId="6" fillId="0" borderId="76" xfId="2" applyFont="1" applyFill="1" applyBorder="1" applyAlignment="1">
      <alignment horizontal="right" vertical="center" shrinkToFit="1"/>
    </xf>
    <xf numFmtId="38" fontId="6" fillId="0" borderId="1" xfId="2" applyFont="1" applyFill="1" applyBorder="1" applyAlignment="1">
      <alignment horizontal="right" vertical="center" shrinkToFit="1"/>
    </xf>
    <xf numFmtId="38" fontId="6" fillId="0" borderId="104" xfId="2" applyFont="1" applyFill="1" applyBorder="1" applyAlignment="1">
      <alignment horizontal="right" vertical="center" shrinkToFit="1"/>
    </xf>
    <xf numFmtId="0" fontId="6" fillId="0" borderId="104" xfId="0" applyFont="1" applyBorder="1" applyAlignment="1">
      <alignment horizontal="left" vertical="center" shrinkToFit="1"/>
    </xf>
    <xf numFmtId="0" fontId="6" fillId="0" borderId="76"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38" fontId="6" fillId="0" borderId="76" xfId="2" applyFont="1" applyFill="1" applyBorder="1" applyAlignment="1">
      <alignment vertical="center" wrapText="1" shrinkToFit="1"/>
    </xf>
    <xf numFmtId="38" fontId="6" fillId="0" borderId="1" xfId="2" applyFont="1" applyFill="1" applyBorder="1" applyAlignment="1">
      <alignment vertical="center" wrapText="1" shrinkToFit="1"/>
    </xf>
    <xf numFmtId="38" fontId="0" fillId="0" borderId="1" xfId="2" applyFont="1" applyFill="1" applyBorder="1" applyAlignment="1">
      <alignment vertical="center" wrapText="1" shrinkToFit="1"/>
    </xf>
    <xf numFmtId="177" fontId="6" fillId="0" borderId="76" xfId="2" applyNumberFormat="1" applyFont="1" applyFill="1" applyBorder="1" applyAlignment="1">
      <alignment vertical="center" wrapText="1" shrinkToFit="1"/>
    </xf>
    <xf numFmtId="177" fontId="6" fillId="0" borderId="1" xfId="2" applyNumberFormat="1" applyFont="1" applyFill="1" applyBorder="1" applyAlignment="1">
      <alignment vertical="center" wrapText="1" shrinkToFit="1"/>
    </xf>
    <xf numFmtId="177" fontId="0" fillId="0" borderId="1" xfId="0" applyNumberFormat="1" applyBorder="1" applyAlignment="1">
      <alignment vertical="center" wrapText="1" shrinkToFit="1"/>
    </xf>
    <xf numFmtId="177" fontId="0" fillId="0" borderId="1" xfId="0" applyNumberFormat="1" applyBorder="1" applyAlignment="1">
      <alignment vertical="center" shrinkToFit="1"/>
    </xf>
    <xf numFmtId="0" fontId="6" fillId="0" borderId="122" xfId="0" applyFont="1" applyBorder="1" applyAlignment="1">
      <alignment vertical="center" shrinkToFit="1"/>
    </xf>
    <xf numFmtId="0" fontId="6" fillId="0" borderId="12" xfId="0" applyFont="1" applyBorder="1" applyAlignment="1">
      <alignment vertical="center" shrinkToFit="1"/>
    </xf>
    <xf numFmtId="0" fontId="0" fillId="0" borderId="1" xfId="0" applyBorder="1" applyAlignment="1">
      <alignment horizontal="center" vertical="center" shrinkToFit="1"/>
    </xf>
    <xf numFmtId="38" fontId="0" fillId="0" borderId="1" xfId="2" applyFont="1" applyFill="1" applyBorder="1" applyAlignment="1">
      <alignment vertical="center" shrinkToFit="1"/>
    </xf>
    <xf numFmtId="0" fontId="0" fillId="0" borderId="104" xfId="0" applyBorder="1" applyAlignment="1">
      <alignment horizontal="center" vertical="center" shrinkToFit="1"/>
    </xf>
    <xf numFmtId="0" fontId="0" fillId="0" borderId="1" xfId="0" applyBorder="1" applyAlignment="1">
      <alignment vertical="center" shrinkToFit="1"/>
    </xf>
    <xf numFmtId="0" fontId="0" fillId="0" borderId="104" xfId="0" applyBorder="1" applyAlignment="1">
      <alignment vertical="center" shrinkToFit="1"/>
    </xf>
    <xf numFmtId="0" fontId="0" fillId="0" borderId="35" xfId="0" applyBorder="1" applyAlignment="1">
      <alignment horizontal="center" vertical="center" shrinkToFit="1"/>
    </xf>
    <xf numFmtId="38" fontId="15" fillId="0" borderId="120" xfId="2" applyFont="1" applyFill="1" applyBorder="1" applyAlignment="1">
      <alignment horizontal="distributed" vertical="center" justifyLastLine="1"/>
    </xf>
    <xf numFmtId="38" fontId="15" fillId="0" borderId="121" xfId="2" applyFont="1" applyFill="1" applyBorder="1" applyAlignment="1">
      <alignment horizontal="distributed" vertical="center" justifyLastLine="1"/>
    </xf>
    <xf numFmtId="38" fontId="15" fillId="0" borderId="67" xfId="2" applyFont="1" applyFill="1" applyBorder="1" applyAlignment="1">
      <alignment horizontal="distributed" vertical="center" justifyLastLine="1"/>
    </xf>
    <xf numFmtId="38" fontId="15" fillId="0" borderId="116" xfId="2" applyFont="1" applyFill="1" applyBorder="1" applyAlignment="1">
      <alignment horizontal="distributed" vertical="center" justifyLastLine="1"/>
    </xf>
    <xf numFmtId="0" fontId="13" fillId="0" borderId="121"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116" xfId="0" applyFont="1" applyBorder="1" applyAlignment="1">
      <alignment horizontal="center" vertical="center" shrinkToFit="1"/>
    </xf>
    <xf numFmtId="0" fontId="15" fillId="0" borderId="120" xfId="0" applyFont="1" applyBorder="1" applyAlignment="1">
      <alignment horizontal="center" vertical="center" justifyLastLine="1"/>
    </xf>
    <xf numFmtId="0" fontId="15" fillId="0" borderId="121" xfId="0" applyFont="1" applyBorder="1" applyAlignment="1">
      <alignment horizontal="center" vertical="center" justifyLastLine="1"/>
    </xf>
    <xf numFmtId="0" fontId="15" fillId="0" borderId="67" xfId="0" applyFont="1" applyBorder="1" applyAlignment="1">
      <alignment horizontal="center" vertical="center" justifyLastLine="1"/>
    </xf>
    <xf numFmtId="0" fontId="15" fillId="0" borderId="116" xfId="0" applyFont="1" applyBorder="1" applyAlignment="1">
      <alignment horizontal="center" vertical="center" justifyLastLine="1"/>
    </xf>
    <xf numFmtId="38" fontId="44" fillId="0" borderId="120" xfId="2" applyFont="1" applyFill="1" applyBorder="1" applyAlignment="1">
      <alignment horizontal="center" vertical="center" shrinkToFit="1"/>
    </xf>
    <xf numFmtId="38" fontId="44" fillId="0" borderId="121" xfId="2" applyFont="1" applyFill="1" applyBorder="1" applyAlignment="1">
      <alignment horizontal="center" vertical="center" shrinkToFit="1"/>
    </xf>
    <xf numFmtId="38" fontId="44" fillId="0" borderId="67" xfId="2" applyFont="1" applyFill="1" applyBorder="1" applyAlignment="1">
      <alignment horizontal="center" vertical="center" shrinkToFit="1"/>
    </xf>
    <xf numFmtId="38" fontId="44" fillId="0" borderId="116" xfId="2" applyFont="1" applyFill="1" applyBorder="1" applyAlignment="1">
      <alignment horizontal="center" vertical="center" shrinkToFit="1"/>
    </xf>
    <xf numFmtId="0" fontId="6" fillId="0" borderId="47"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4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8" xfId="0" applyFont="1" applyBorder="1" applyAlignment="1">
      <alignment horizontal="center" vertical="center" shrinkToFit="1"/>
    </xf>
    <xf numFmtId="177" fontId="6" fillId="0" borderId="47" xfId="2" applyNumberFormat="1" applyFont="1" applyFill="1" applyBorder="1" applyAlignment="1">
      <alignment vertical="center" shrinkToFit="1"/>
    </xf>
    <xf numFmtId="177" fontId="6" fillId="0" borderId="5" xfId="2" applyNumberFormat="1" applyFont="1" applyFill="1" applyBorder="1" applyAlignment="1">
      <alignment vertical="center" shrinkToFit="1"/>
    </xf>
    <xf numFmtId="177" fontId="6" fillId="0" borderId="78" xfId="2" applyNumberFormat="1"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9" xfId="2" applyNumberFormat="1" applyFont="1" applyFill="1" applyBorder="1" applyAlignment="1">
      <alignment horizontal="center" vertical="center" shrinkToFit="1"/>
    </xf>
    <xf numFmtId="0" fontId="6" fillId="0" borderId="1" xfId="2" applyNumberFormat="1" applyFont="1" applyFill="1" applyBorder="1" applyAlignment="1">
      <alignment horizontal="center" vertical="center" shrinkToFit="1"/>
    </xf>
    <xf numFmtId="0" fontId="6" fillId="0" borderId="104" xfId="2" applyNumberFormat="1" applyFont="1" applyFill="1" applyBorder="1" applyAlignment="1">
      <alignment horizontal="center" vertical="center" shrinkToFit="1"/>
    </xf>
    <xf numFmtId="177" fontId="6" fillId="0" borderId="9" xfId="2" applyNumberFormat="1" applyFont="1" applyFill="1" applyBorder="1" applyAlignment="1">
      <alignment horizontal="center" vertical="center" shrinkToFit="1"/>
    </xf>
    <xf numFmtId="177" fontId="6" fillId="0" borderId="1" xfId="2" applyNumberFormat="1" applyFont="1" applyFill="1" applyBorder="1" applyAlignment="1">
      <alignment horizontal="center" vertical="center" shrinkToFit="1"/>
    </xf>
    <xf numFmtId="177" fontId="6" fillId="0" borderId="104" xfId="2" applyNumberFormat="1" applyFont="1" applyFill="1" applyBorder="1" applyAlignment="1">
      <alignment horizontal="center" vertical="center" shrinkToFit="1"/>
    </xf>
    <xf numFmtId="0" fontId="6" fillId="0" borderId="76" xfId="2" applyNumberFormat="1" applyFont="1" applyFill="1" applyBorder="1" applyAlignment="1">
      <alignment horizontal="center" vertical="center" shrinkToFit="1"/>
    </xf>
    <xf numFmtId="177" fontId="6" fillId="0" borderId="76" xfId="2" applyNumberFormat="1" applyFont="1" applyFill="1" applyBorder="1" applyAlignment="1">
      <alignment horizontal="center" vertical="center" shrinkToFit="1"/>
    </xf>
    <xf numFmtId="0" fontId="6" fillId="0" borderId="76" xfId="2" applyNumberFormat="1" applyFont="1" applyFill="1" applyBorder="1" applyAlignment="1">
      <alignment vertical="center" shrinkToFit="1"/>
    </xf>
    <xf numFmtId="0" fontId="6" fillId="0" borderId="1"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0" fontId="16" fillId="0" borderId="23" xfId="0" applyFont="1" applyBorder="1"/>
    <xf numFmtId="0" fontId="5" fillId="0" borderId="17" xfId="0" applyFont="1" applyBorder="1" applyAlignment="1">
      <alignment horizontal="distributed" vertical="center" wrapText="1" justifyLastLine="1" shrinkToFit="1"/>
    </xf>
    <xf numFmtId="0" fontId="6" fillId="0" borderId="32" xfId="0" applyFont="1" applyBorder="1" applyAlignment="1">
      <alignment horizontal="distributed" vertical="center" wrapText="1" justifyLastLine="1" shrinkToFit="1"/>
    </xf>
    <xf numFmtId="0" fontId="12" fillId="0" borderId="0" xfId="0" applyFont="1" applyAlignment="1">
      <alignment horizontal="distributed" vertical="center" justifyLastLine="1" shrinkToFit="1"/>
    </xf>
    <xf numFmtId="177" fontId="6" fillId="0" borderId="122" xfId="2" applyNumberFormat="1" applyFont="1" applyFill="1" applyBorder="1" applyAlignment="1">
      <alignment vertical="center" shrinkToFit="1"/>
    </xf>
    <xf numFmtId="177" fontId="6" fillId="0" borderId="12" xfId="2" applyNumberFormat="1" applyFont="1" applyFill="1" applyBorder="1" applyAlignment="1">
      <alignment vertical="center" shrinkToFit="1"/>
    </xf>
    <xf numFmtId="177" fontId="6" fillId="0" borderId="123" xfId="2" applyNumberFormat="1" applyFont="1" applyFill="1" applyBorder="1" applyAlignment="1">
      <alignment vertical="center" shrinkToFit="1"/>
    </xf>
    <xf numFmtId="0" fontId="6" fillId="0" borderId="1" xfId="0" applyFont="1" applyBorder="1" applyAlignment="1">
      <alignment vertical="center"/>
    </xf>
    <xf numFmtId="38" fontId="0" fillId="0" borderId="104" xfId="2" applyFont="1" applyFill="1" applyBorder="1" applyAlignment="1">
      <alignment vertical="center" shrinkToFit="1"/>
    </xf>
    <xf numFmtId="177" fontId="0" fillId="0" borderId="104" xfId="0" applyNumberFormat="1" applyBorder="1" applyAlignment="1">
      <alignment vertical="center" shrinkToFit="1"/>
    </xf>
    <xf numFmtId="177" fontId="6" fillId="0" borderId="127" xfId="2" applyNumberFormat="1" applyFont="1" applyFill="1" applyBorder="1" applyAlignment="1">
      <alignment vertical="center" shrinkToFit="1"/>
    </xf>
    <xf numFmtId="0" fontId="6" fillId="0" borderId="0" xfId="2" applyNumberFormat="1" applyFont="1" applyFill="1" applyAlignment="1">
      <alignment vertical="center"/>
    </xf>
    <xf numFmtId="177" fontId="0" fillId="0" borderId="106" xfId="0" applyNumberFormat="1" applyBorder="1" applyAlignment="1">
      <alignment vertical="center" shrinkToFit="1"/>
    </xf>
    <xf numFmtId="177" fontId="0" fillId="0" borderId="128" xfId="0" applyNumberFormat="1" applyBorder="1" applyAlignment="1">
      <alignment vertical="center" shrinkToFit="1"/>
    </xf>
    <xf numFmtId="0" fontId="6" fillId="0" borderId="1" xfId="2" applyNumberFormat="1" applyFont="1" applyFill="1" applyBorder="1" applyAlignment="1">
      <alignment vertical="center"/>
    </xf>
    <xf numFmtId="0" fontId="6" fillId="0" borderId="9" xfId="0" applyFont="1" applyBorder="1" applyAlignment="1">
      <alignment vertical="center" wrapText="1" shrinkToFit="1"/>
    </xf>
    <xf numFmtId="0" fontId="6" fillId="0" borderId="1" xfId="0" applyFont="1" applyBorder="1" applyAlignment="1">
      <alignment vertical="center" wrapText="1" shrinkToFit="1"/>
    </xf>
    <xf numFmtId="0" fontId="6" fillId="0" borderId="104" xfId="0" applyFont="1" applyBorder="1" applyAlignment="1">
      <alignment vertical="center" wrapText="1" shrinkToFit="1"/>
    </xf>
    <xf numFmtId="0" fontId="6" fillId="0" borderId="7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76"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6" fillId="0" borderId="104" xfId="0" applyFont="1" applyBorder="1" applyAlignment="1">
      <alignment vertical="center" wrapText="1"/>
    </xf>
    <xf numFmtId="0" fontId="5" fillId="0" borderId="23" xfId="0" applyFont="1" applyBorder="1" applyAlignment="1">
      <alignment horizontal="distributed" vertical="center" justifyLastLine="1" shrinkToFit="1"/>
    </xf>
    <xf numFmtId="38" fontId="6" fillId="0" borderId="105" xfId="2" applyFont="1" applyFill="1" applyBorder="1" applyAlignment="1">
      <alignment vertical="center" shrinkToFit="1"/>
    </xf>
    <xf numFmtId="177" fontId="6" fillId="0" borderId="105" xfId="2" applyNumberFormat="1" applyFont="1" applyFill="1" applyBorder="1" applyAlignment="1">
      <alignment vertical="center" shrinkToFit="1"/>
    </xf>
    <xf numFmtId="0" fontId="6" fillId="0" borderId="105" xfId="0" applyFont="1" applyBorder="1" applyAlignment="1">
      <alignment vertical="center" shrinkToFit="1"/>
    </xf>
    <xf numFmtId="0" fontId="6" fillId="0" borderId="105" xfId="0" applyFont="1" applyBorder="1" applyAlignment="1">
      <alignment horizontal="center" vertical="center" shrinkToFit="1"/>
    </xf>
    <xf numFmtId="0" fontId="4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distributed" vertical="center" justifyLastLine="1"/>
    </xf>
  </cellXfs>
  <cellStyles count="14">
    <cellStyle name="ハイパーリンク" xfId="12" builtinId="8"/>
    <cellStyle name="ハイパーリンク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桁区切り 5" xfId="6" xr:uid="{00000000-0005-0000-0000-000005000000}"/>
    <cellStyle name="標準" xfId="0" builtinId="0"/>
    <cellStyle name="標準 2" xfId="7" xr:uid="{00000000-0005-0000-0000-000007000000}"/>
    <cellStyle name="標準 2 2" xfId="13" xr:uid="{B8C9AF3C-EBE6-4DE5-96F1-9DBCD81A80AD}"/>
    <cellStyle name="標準 3" xfId="8" xr:uid="{00000000-0005-0000-0000-000008000000}"/>
    <cellStyle name="標準 4" xfId="9" xr:uid="{00000000-0005-0000-0000-000009000000}"/>
    <cellStyle name="標準 4 2" xfId="10" xr:uid="{00000000-0005-0000-0000-00000A000000}"/>
    <cellStyle name="標準 5" xfId="11" xr:uid="{00000000-0005-0000-0000-00000B000000}"/>
  </cellStyles>
  <dxfs count="0"/>
  <tableStyles count="0" defaultTableStyle="TableStyleMedium2" defaultPivotStyle="PivotStyleLight16"/>
  <colors>
    <mruColors>
      <color rgb="FFFF0000"/>
      <color rgb="FFFDE9D9"/>
      <color rgb="FFFFFF00"/>
      <color rgb="FFFFFF9F"/>
      <color rgb="FF66FFFF"/>
      <color rgb="FFFFCCFF"/>
      <color rgb="FFCCF694"/>
      <color rgb="FF0000FF"/>
      <color rgb="FF9DED3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5.emf"/></Relationships>
</file>

<file path=xl/drawings/_rels/drawing17.xml.rels><?xml version="1.0" encoding="UTF-8" standalone="yes"?>
<Relationships xmlns="http://schemas.openxmlformats.org/package/2006/relationships"><Relationship Id="rId1" Type="http://schemas.openxmlformats.org/officeDocument/2006/relationships/image" Target="../media/image5.emf"/></Relationships>
</file>

<file path=xl/drawings/_rels/drawing18.xml.rels><?xml version="1.0" encoding="UTF-8" standalone="yes"?>
<Relationships xmlns="http://schemas.openxmlformats.org/package/2006/relationships"><Relationship Id="rId1" Type="http://schemas.openxmlformats.org/officeDocument/2006/relationships/image" Target="../media/image5.emf"/></Relationships>
</file>

<file path=xl/drawings/_rels/drawing19.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5.emf"/></Relationships>
</file>

<file path=xl/drawings/_rels/drawing2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3.xml.rels><?xml version="1.0" encoding="UTF-8" standalone="yes"?>
<Relationships xmlns="http://schemas.openxmlformats.org/package/2006/relationships"><Relationship Id="rId1" Type="http://schemas.openxmlformats.org/officeDocument/2006/relationships/image" Target="../media/image5.emf"/></Relationships>
</file>

<file path=xl/drawings/_rels/drawing24.xml.rels><?xml version="1.0" encoding="UTF-8" standalone="yes"?>
<Relationships xmlns="http://schemas.openxmlformats.org/package/2006/relationships"><Relationship Id="rId1" Type="http://schemas.openxmlformats.org/officeDocument/2006/relationships/image" Target="../media/image5.emf"/></Relationships>
</file>

<file path=xl/drawings/_rels/drawing25.xml.rels><?xml version="1.0" encoding="UTF-8" standalone="yes"?>
<Relationships xmlns="http://schemas.openxmlformats.org/package/2006/relationships"><Relationship Id="rId1" Type="http://schemas.openxmlformats.org/officeDocument/2006/relationships/image" Target="../media/image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5.emf"/></Relationships>
</file>

<file path=xl/drawings/_rels/drawing27.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847725</xdr:colOff>
      <xdr:row>53</xdr:row>
      <xdr:rowOff>85725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334125"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7164" name="Picture 4">
              <a:extLst>
                <a:ext uri="{FF2B5EF4-FFF2-40B4-BE49-F238E27FC236}">
                  <a16:creationId xmlns:a16="http://schemas.microsoft.com/office/drawing/2014/main" id="{00000000-0008-0000-0B00-00006C9E0300}"/>
                </a:ext>
              </a:extLst>
            </xdr:cNvPr>
            <xdr:cNvPicPr>
              <a:picLocks noChangeAspect="1" noChangeArrowheads="1"/>
              <a:extLst>
                <a:ext uri="{84589F7E-364E-4C9E-8A38-B11213B215E9}">
                  <a14:cameraTool cellRange="ﾀｲﾄﾙﾊﾞｰ!$A$2:$Q$3" spid="_x0000_s323393"/>
                </a:ext>
              </a:extLst>
            </xdr:cNvPicPr>
          </xdr:nvPicPr>
          <xdr:blipFill>
            <a:blip xmlns:r="http://schemas.openxmlformats.org/officeDocument/2006/relationships" r:embed="rId1"/>
            <a:srcRect/>
            <a:stretch>
              <a:fillRect/>
            </a:stretch>
          </xdr:blipFill>
          <xdr:spPr bwMode="auto">
            <a:xfrm>
              <a:off x="0" y="212912"/>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8188" name="Picture 7">
              <a:extLst>
                <a:ext uri="{FF2B5EF4-FFF2-40B4-BE49-F238E27FC236}">
                  <a16:creationId xmlns:a16="http://schemas.microsoft.com/office/drawing/2014/main" id="{00000000-0008-0000-0C00-00006CA20300}"/>
                </a:ext>
              </a:extLst>
            </xdr:cNvPr>
            <xdr:cNvPicPr>
              <a:picLocks noChangeAspect="1" noChangeArrowheads="1"/>
              <a:extLst>
                <a:ext uri="{84589F7E-364E-4C9E-8A38-B11213B215E9}">
                  <a14:cameraTool cellRange="ﾀｲﾄﾙﾊﾞｰ!$A$2:$Q$3" spid="_x0000_s32441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9212" name="Picture 5">
              <a:extLst>
                <a:ext uri="{FF2B5EF4-FFF2-40B4-BE49-F238E27FC236}">
                  <a16:creationId xmlns:a16="http://schemas.microsoft.com/office/drawing/2014/main" id="{00000000-0008-0000-0D00-00006CA60300}"/>
                </a:ext>
              </a:extLst>
            </xdr:cNvPr>
            <xdr:cNvPicPr>
              <a:picLocks noChangeAspect="1" noChangeArrowheads="1"/>
              <a:extLst>
                <a:ext uri="{84589F7E-364E-4C9E-8A38-B11213B215E9}">
                  <a14:cameraTool cellRange="ﾀｲﾄﾙﾊﾞｰ!$A$2:$Q$3" spid="_x0000_s325441"/>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133350</xdr:rowOff>
        </xdr:from>
        <xdr:to>
          <xdr:col>11</xdr:col>
          <xdr:colOff>628650</xdr:colOff>
          <xdr:row>3</xdr:row>
          <xdr:rowOff>180975</xdr:rowOff>
        </xdr:to>
        <xdr:pic>
          <xdr:nvPicPr>
            <xdr:cNvPr id="240236" name="Picture 4">
              <a:extLst>
                <a:ext uri="{FF2B5EF4-FFF2-40B4-BE49-F238E27FC236}">
                  <a16:creationId xmlns:a16="http://schemas.microsoft.com/office/drawing/2014/main" id="{00000000-0008-0000-0E00-00006CAA0300}"/>
                </a:ext>
              </a:extLst>
            </xdr:cNvPr>
            <xdr:cNvPicPr>
              <a:picLocks noChangeAspect="1" noChangeArrowheads="1"/>
              <a:extLst>
                <a:ext uri="{84589F7E-364E-4C9E-8A38-B11213B215E9}">
                  <a14:cameraTool cellRange="ﾀｲﾄﾙﾊﾞｰ!$A$2:$Q$3" spid="_x0000_s326465"/>
                </a:ext>
              </a:extLst>
            </xdr:cNvPicPr>
          </xdr:nvPicPr>
          <xdr:blipFill>
            <a:blip xmlns:r="http://schemas.openxmlformats.org/officeDocument/2006/relationships" r:embed="rId1"/>
            <a:srcRect/>
            <a:stretch>
              <a:fillRect/>
            </a:stretch>
          </xdr:blipFill>
          <xdr:spPr bwMode="auto">
            <a:xfrm>
              <a:off x="0" y="361950"/>
              <a:ext cx="76581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11206</xdr:rowOff>
        </xdr:from>
        <xdr:to>
          <xdr:col>9</xdr:col>
          <xdr:colOff>0</xdr:colOff>
          <xdr:row>3</xdr:row>
          <xdr:rowOff>49306</xdr:rowOff>
        </xdr:to>
        <xdr:pic>
          <xdr:nvPicPr>
            <xdr:cNvPr id="241260" name="Picture 11">
              <a:extLst>
                <a:ext uri="{FF2B5EF4-FFF2-40B4-BE49-F238E27FC236}">
                  <a16:creationId xmlns:a16="http://schemas.microsoft.com/office/drawing/2014/main" id="{00000000-0008-0000-0F00-00006CAE0300}"/>
                </a:ext>
              </a:extLst>
            </xdr:cNvPr>
            <xdr:cNvPicPr>
              <a:picLocks noChangeAspect="1" noChangeArrowheads="1"/>
              <a:extLst>
                <a:ext uri="{84589F7E-364E-4C9E-8A38-B11213B215E9}">
                  <a14:cameraTool cellRange="ﾀｲﾄﾙﾊﾞｰ!$A$2:$Q$3" spid="_x0000_s327489"/>
                </a:ext>
              </a:extLst>
            </xdr:cNvPicPr>
          </xdr:nvPicPr>
          <xdr:blipFill>
            <a:blip xmlns:r="http://schemas.openxmlformats.org/officeDocument/2006/relationships" r:embed="rId1"/>
            <a:srcRect/>
            <a:stretch>
              <a:fillRect/>
            </a:stretch>
          </xdr:blipFill>
          <xdr:spPr bwMode="auto">
            <a:xfrm>
              <a:off x="0" y="224118"/>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2354" name="Picture 11">
              <a:extLst>
                <a:ext uri="{FF2B5EF4-FFF2-40B4-BE49-F238E27FC236}">
                  <a16:creationId xmlns:a16="http://schemas.microsoft.com/office/drawing/2014/main" id="{00000000-0008-0000-1000-0000B2B20300}"/>
                </a:ext>
              </a:extLst>
            </xdr:cNvPr>
            <xdr:cNvPicPr>
              <a:picLocks noChangeAspect="1" noChangeArrowheads="1"/>
              <a:extLst>
                <a:ext uri="{84589F7E-364E-4C9E-8A38-B11213B215E9}">
                  <a14:cameraTool cellRange="ﾀｲﾄﾙﾊﾞｰ!$A$2:$Q$3" spid="_x0000_s269191"/>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3308" name="Picture 5">
              <a:extLst>
                <a:ext uri="{FF2B5EF4-FFF2-40B4-BE49-F238E27FC236}">
                  <a16:creationId xmlns:a16="http://schemas.microsoft.com/office/drawing/2014/main" id="{00000000-0008-0000-1100-00006CB60300}"/>
                </a:ext>
              </a:extLst>
            </xdr:cNvPr>
            <xdr:cNvPicPr>
              <a:picLocks noChangeAspect="1" noChangeArrowheads="1"/>
              <a:extLst>
                <a:ext uri="{84589F7E-364E-4C9E-8A38-B11213B215E9}">
                  <a14:cameraTool cellRange="ﾀｲﾄﾙﾊﾞｰ!$A$2:$Q$3" spid="_x0000_s328513"/>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4332" name="Picture 4">
              <a:extLst>
                <a:ext uri="{FF2B5EF4-FFF2-40B4-BE49-F238E27FC236}">
                  <a16:creationId xmlns:a16="http://schemas.microsoft.com/office/drawing/2014/main" id="{00000000-0008-0000-1200-00006CBA0300}"/>
                </a:ext>
              </a:extLst>
            </xdr:cNvPr>
            <xdr:cNvPicPr>
              <a:picLocks noChangeAspect="1" noChangeArrowheads="1"/>
              <a:extLst>
                <a:ext uri="{84589F7E-364E-4C9E-8A38-B11213B215E9}">
                  <a14:cameraTool cellRange="ﾀｲﾄﾙﾊﾞｰ!$A$2:$Q$3" spid="_x0000_s32953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45356" name="Picture 5">
              <a:extLst>
                <a:ext uri="{FF2B5EF4-FFF2-40B4-BE49-F238E27FC236}">
                  <a16:creationId xmlns:a16="http://schemas.microsoft.com/office/drawing/2014/main" id="{00000000-0008-0000-1300-00006CBE0300}"/>
                </a:ext>
              </a:extLst>
            </xdr:cNvPr>
            <xdr:cNvPicPr>
              <a:picLocks noChangeAspect="1" noChangeArrowheads="1"/>
              <a:extLst>
                <a:ext uri="{84589F7E-364E-4C9E-8A38-B11213B215E9}">
                  <a14:cameraTool cellRange="ﾀｲﾄﾙﾊﾞｰ!$A$2:$Q$3" spid="_x0000_s330561"/>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6380" name="Picture 5">
              <a:extLst>
                <a:ext uri="{FF2B5EF4-FFF2-40B4-BE49-F238E27FC236}">
                  <a16:creationId xmlns:a16="http://schemas.microsoft.com/office/drawing/2014/main" id="{00000000-0008-0000-1400-00006CC20300}"/>
                </a:ext>
              </a:extLst>
            </xdr:cNvPr>
            <xdr:cNvPicPr>
              <a:picLocks noChangeAspect="1" noChangeArrowheads="1"/>
              <a:extLst>
                <a:ext uri="{84589F7E-364E-4C9E-8A38-B11213B215E9}">
                  <a14:cameraTool cellRange="ﾀｲﾄﾙﾊﾞｰ!$A$2:$Q$3" spid="_x0000_s33158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600075</xdr:colOff>
      <xdr:row>56</xdr:row>
      <xdr:rowOff>66675</xdr:rowOff>
    </xdr:to>
    <xdr:pic>
      <xdr:nvPicPr>
        <xdr:cNvPr id="2052" name="図 1">
          <a:extLst>
            <a:ext uri="{FF2B5EF4-FFF2-40B4-BE49-F238E27FC236}">
              <a16:creationId xmlns:a16="http://schemas.microsoft.com/office/drawing/2014/main" id="{00000000-0008-0000-0100-00000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772275" cy="966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628650</xdr:colOff>
          <xdr:row>3</xdr:row>
          <xdr:rowOff>200025</xdr:rowOff>
        </xdr:to>
        <xdr:pic>
          <xdr:nvPicPr>
            <xdr:cNvPr id="247404" name="Picture 5">
              <a:extLst>
                <a:ext uri="{FF2B5EF4-FFF2-40B4-BE49-F238E27FC236}">
                  <a16:creationId xmlns:a16="http://schemas.microsoft.com/office/drawing/2014/main" id="{00000000-0008-0000-1500-00006CC60300}"/>
                </a:ext>
              </a:extLst>
            </xdr:cNvPr>
            <xdr:cNvPicPr>
              <a:picLocks noChangeAspect="1" noChangeArrowheads="1"/>
              <a:extLst>
                <a:ext uri="{84589F7E-364E-4C9E-8A38-B11213B215E9}">
                  <a14:cameraTool cellRange="ﾀｲﾄﾙﾊﾞｰ!$A$2:$Q$3" spid="_x0000_s332609"/>
                </a:ext>
              </a:extLst>
            </xdr:cNvPicPr>
          </xdr:nvPicPr>
          <xdr:blipFill>
            <a:blip xmlns:r="http://schemas.openxmlformats.org/officeDocument/2006/relationships" r:embed="rId1"/>
            <a:srcRect/>
            <a:stretch>
              <a:fillRect/>
            </a:stretch>
          </xdr:blipFill>
          <xdr:spPr bwMode="auto">
            <a:xfrm>
              <a:off x="0" y="376518"/>
              <a:ext cx="7677150" cy="4734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40902</xdr:rowOff>
        </xdr:to>
        <xdr:pic>
          <xdr:nvPicPr>
            <xdr:cNvPr id="248428" name="Picture 6">
              <a:extLst>
                <a:ext uri="{FF2B5EF4-FFF2-40B4-BE49-F238E27FC236}">
                  <a16:creationId xmlns:a16="http://schemas.microsoft.com/office/drawing/2014/main" id="{00000000-0008-0000-1600-00006CCA0300}"/>
                </a:ext>
              </a:extLst>
            </xdr:cNvPr>
            <xdr:cNvPicPr>
              <a:picLocks noChangeArrowheads="1"/>
              <a:extLst>
                <a:ext uri="{84589F7E-364E-4C9E-8A38-B11213B215E9}">
                  <a14:cameraTool cellRange="ﾀｲﾄﾙﾊﾞｰ!$A$2:$Q$3" spid="_x0000_s333633"/>
                </a:ext>
              </a:extLst>
            </xdr:cNvPicPr>
          </xdr:nvPicPr>
          <xdr:blipFill>
            <a:blip xmlns:r="http://schemas.openxmlformats.org/officeDocument/2006/relationships" r:embed="rId1"/>
            <a:srcRect/>
            <a:stretch>
              <a:fillRect/>
            </a:stretch>
          </xdr:blipFill>
          <xdr:spPr bwMode="auto">
            <a:xfrm>
              <a:off x="0" y="190500"/>
              <a:ext cx="7698441"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9452" name="Picture 6">
              <a:extLst>
                <a:ext uri="{FF2B5EF4-FFF2-40B4-BE49-F238E27FC236}">
                  <a16:creationId xmlns:a16="http://schemas.microsoft.com/office/drawing/2014/main" id="{00000000-0008-0000-1700-00006CCE0300}"/>
                </a:ext>
              </a:extLst>
            </xdr:cNvPr>
            <xdr:cNvPicPr>
              <a:picLocks noChangeAspect="1" noChangeArrowheads="1"/>
              <a:extLst>
                <a:ext uri="{84589F7E-364E-4C9E-8A38-B11213B215E9}">
                  <a14:cameraTool cellRange="ﾀｲﾄﾙﾊﾞｰ!$A$2:$Q$3" spid="_x0000_s33465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0476" name="Picture 4">
              <a:extLst>
                <a:ext uri="{FF2B5EF4-FFF2-40B4-BE49-F238E27FC236}">
                  <a16:creationId xmlns:a16="http://schemas.microsoft.com/office/drawing/2014/main" id="{00000000-0008-0000-1800-00006CD20300}"/>
                </a:ext>
              </a:extLst>
            </xdr:cNvPr>
            <xdr:cNvPicPr>
              <a:picLocks noChangeAspect="1" noChangeArrowheads="1"/>
              <a:extLst>
                <a:ext uri="{84589F7E-364E-4C9E-8A38-B11213B215E9}">
                  <a14:cameraTool cellRange="ﾀｲﾄﾙﾊﾞｰ!$A$2:$Q$3" spid="_x0000_s335681"/>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59289" name="Picture 3">
              <a:extLst>
                <a:ext uri="{FF2B5EF4-FFF2-40B4-BE49-F238E27FC236}">
                  <a16:creationId xmlns:a16="http://schemas.microsoft.com/office/drawing/2014/main" id="{00000000-0008-0000-1900-0000D9F40300}"/>
                </a:ext>
              </a:extLst>
            </xdr:cNvPr>
            <xdr:cNvPicPr>
              <a:picLocks noChangeAspect="1" noChangeArrowheads="1"/>
              <a:extLst>
                <a:ext uri="{84589F7E-364E-4C9E-8A38-B11213B215E9}">
                  <a14:cameraTool cellRange="ﾀｲﾄﾙﾊﾞｰ!$A$2:$Q$3" spid="_x0000_s370307"/>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31750</xdr:rowOff>
        </xdr:from>
        <xdr:to>
          <xdr:col>8</xdr:col>
          <xdr:colOff>1362075</xdr:colOff>
          <xdr:row>48</xdr:row>
          <xdr:rowOff>69850</xdr:rowOff>
        </xdr:to>
        <xdr:pic>
          <xdr:nvPicPr>
            <xdr:cNvPr id="259290" name="Picture 3">
              <a:extLst>
                <a:ext uri="{FF2B5EF4-FFF2-40B4-BE49-F238E27FC236}">
                  <a16:creationId xmlns:a16="http://schemas.microsoft.com/office/drawing/2014/main" id="{00000000-0008-0000-1900-0000DAF40300}"/>
                </a:ext>
              </a:extLst>
            </xdr:cNvPr>
            <xdr:cNvPicPr>
              <a:picLocks noChangeAspect="1" noChangeArrowheads="1"/>
              <a:extLst>
                <a:ext uri="{84589F7E-364E-4C9E-8A38-B11213B215E9}">
                  <a14:cameraTool cellRange="ﾀｲﾄﾙﾊﾞｰ!$A$2:$Q$3" spid="_x0000_s370308"/>
                </a:ext>
              </a:extLst>
            </xdr:cNvPicPr>
          </xdr:nvPicPr>
          <xdr:blipFill>
            <a:blip xmlns:r="http://schemas.openxmlformats.org/officeDocument/2006/relationships" r:embed="rId1"/>
            <a:srcRect/>
            <a:stretch>
              <a:fillRect/>
            </a:stretch>
          </xdr:blipFill>
          <xdr:spPr bwMode="auto">
            <a:xfrm>
              <a:off x="0" y="10810875"/>
              <a:ext cx="7712075" cy="4508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2524" name="Picture 3">
              <a:extLst>
                <a:ext uri="{FF2B5EF4-FFF2-40B4-BE49-F238E27FC236}">
                  <a16:creationId xmlns:a16="http://schemas.microsoft.com/office/drawing/2014/main" id="{00000000-0008-0000-1A00-00006CDA0300}"/>
                </a:ext>
              </a:extLst>
            </xdr:cNvPr>
            <xdr:cNvPicPr>
              <a:picLocks noChangeAspect="1" noChangeArrowheads="1"/>
              <a:extLst>
                <a:ext uri="{84589F7E-364E-4C9E-8A38-B11213B215E9}">
                  <a14:cameraTool cellRange="ﾀｲﾄﾙﾊﾞｰ!$A$2:$Q$3" spid="_x0000_s33670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3548" name="Picture 3">
              <a:extLst>
                <a:ext uri="{FF2B5EF4-FFF2-40B4-BE49-F238E27FC236}">
                  <a16:creationId xmlns:a16="http://schemas.microsoft.com/office/drawing/2014/main" id="{00000000-0008-0000-1B00-00006CDE0300}"/>
                </a:ext>
              </a:extLst>
            </xdr:cNvPr>
            <xdr:cNvPicPr>
              <a:picLocks noChangeAspect="1" noChangeArrowheads="1"/>
              <a:extLst>
                <a:ext uri="{84589F7E-364E-4C9E-8A38-B11213B215E9}">
                  <a14:cameraTool cellRange="ﾀｲﾄﾙﾊﾞｰ!$A$2:$Q$3" spid="_x0000_s337729"/>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7</xdr:col>
          <xdr:colOff>1485900</xdr:colOff>
          <xdr:row>4</xdr:row>
          <xdr:rowOff>28575</xdr:rowOff>
        </xdr:to>
        <xdr:pic>
          <xdr:nvPicPr>
            <xdr:cNvPr id="255596" name="Picture 1">
              <a:extLst>
                <a:ext uri="{FF2B5EF4-FFF2-40B4-BE49-F238E27FC236}">
                  <a16:creationId xmlns:a16="http://schemas.microsoft.com/office/drawing/2014/main" id="{00000000-0008-0000-1C00-00006CE60300}"/>
                </a:ext>
              </a:extLst>
            </xdr:cNvPr>
            <xdr:cNvPicPr>
              <a:picLocks noChangeAspect="1" noChangeArrowheads="1"/>
              <a:extLst>
                <a:ext uri="{84589F7E-364E-4C9E-8A38-B11213B215E9}">
                  <a14:cameraTool cellRange="ﾀｲﾄﾙﾊﾞｰ!$A$2:$Q$3" spid="_x0000_s338753"/>
                </a:ext>
              </a:extLst>
            </xdr:cNvPicPr>
          </xdr:nvPicPr>
          <xdr:blipFill>
            <a:blip xmlns:r="http://schemas.openxmlformats.org/officeDocument/2006/relationships" r:embed="rId1"/>
            <a:srcRect/>
            <a:stretch>
              <a:fillRect/>
            </a:stretch>
          </xdr:blipFill>
          <xdr:spPr bwMode="auto">
            <a:xfrm>
              <a:off x="0" y="523875"/>
              <a:ext cx="76962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304800</xdr:colOff>
      <xdr:row>32</xdr:row>
      <xdr:rowOff>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104775</xdr:colOff>
          <xdr:row>31</xdr:row>
          <xdr:rowOff>152400</xdr:rowOff>
        </xdr:from>
        <xdr:to>
          <xdr:col>7</xdr:col>
          <xdr:colOff>295275</xdr:colOff>
          <xdr:row>34</xdr:row>
          <xdr:rowOff>104775</xdr:rowOff>
        </xdr:to>
        <xdr:sp macro="" textlink="">
          <xdr:nvSpPr>
            <xdr:cNvPr id="338947" name="Object 3" hidden="1">
              <a:extLst>
                <a:ext uri="{63B3BB69-23CF-44E3-9099-C40C66FF867C}">
                  <a14:compatExt spid="_x0000_s338947"/>
                </a:ext>
                <a:ext uri="{FF2B5EF4-FFF2-40B4-BE49-F238E27FC236}">
                  <a16:creationId xmlns:a16="http://schemas.microsoft.com/office/drawing/2014/main" id="{00000000-0008-0000-0200-0000032C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0</xdr:row>
      <xdr:rowOff>0</xdr:rowOff>
    </xdr:from>
    <xdr:to>
      <xdr:col>9</xdr:col>
      <xdr:colOff>304800</xdr:colOff>
      <xdr:row>32</xdr:row>
      <xdr:rowOff>0</xdr:rowOff>
    </xdr:to>
    <xdr:sp macro="" textlink="">
      <xdr:nvSpPr>
        <xdr:cNvPr id="338948" name="AutoShape 4">
          <a:extLst>
            <a:ext uri="{FF2B5EF4-FFF2-40B4-BE49-F238E27FC236}">
              <a16:creationId xmlns:a16="http://schemas.microsoft.com/office/drawing/2014/main" id="{00000000-0008-0000-0200-0000042C0500}"/>
            </a:ext>
          </a:extLst>
        </xdr:cNvPr>
        <xdr:cNvSpPr>
          <a:spLocks noChangeAspect="1" noChangeArrowheads="1"/>
        </xdr:cNvSpPr>
      </xdr:nvSpPr>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8</xdr:col>
          <xdr:colOff>862853</xdr:colOff>
          <xdr:row>4</xdr:row>
          <xdr:rowOff>201705</xdr:rowOff>
        </xdr:to>
        <xdr:pic>
          <xdr:nvPicPr>
            <xdr:cNvPr id="231020" name="Picture 1">
              <a:extLst>
                <a:ext uri="{FF2B5EF4-FFF2-40B4-BE49-F238E27FC236}">
                  <a16:creationId xmlns:a16="http://schemas.microsoft.com/office/drawing/2014/main" id="{00000000-0008-0000-0500-00006C860300}"/>
                </a:ext>
              </a:extLst>
            </xdr:cNvPr>
            <xdr:cNvPicPr>
              <a:picLocks noChangeAspect="1" noChangeArrowheads="1"/>
              <a:extLst>
                <a:ext uri="{84589F7E-364E-4C9E-8A38-B11213B215E9}">
                  <a14:cameraTool cellRange="ﾀｲﾄﾙﾊﾞｰ!$A$2:$Q$3" spid="_x0000_s319297"/>
                </a:ext>
              </a:extLst>
            </xdr:cNvPicPr>
          </xdr:nvPicPr>
          <xdr:blipFill>
            <a:blip xmlns:r="http://schemas.openxmlformats.org/officeDocument/2006/relationships" r:embed="rId1"/>
            <a:srcRect/>
            <a:stretch>
              <a:fillRect/>
            </a:stretch>
          </xdr:blipFill>
          <xdr:spPr bwMode="auto">
            <a:xfrm>
              <a:off x="0" y="918882"/>
              <a:ext cx="7373471" cy="4482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638175</xdr:colOff>
          <xdr:row>3</xdr:row>
          <xdr:rowOff>200025</xdr:rowOff>
        </xdr:to>
        <xdr:pic>
          <xdr:nvPicPr>
            <xdr:cNvPr id="232044" name="Picture 5">
              <a:extLst>
                <a:ext uri="{FF2B5EF4-FFF2-40B4-BE49-F238E27FC236}">
                  <a16:creationId xmlns:a16="http://schemas.microsoft.com/office/drawing/2014/main" id="{00000000-0008-0000-0600-00006C8A0300}"/>
                </a:ext>
              </a:extLst>
            </xdr:cNvPr>
            <xdr:cNvPicPr>
              <a:picLocks noChangeAspect="1" noChangeArrowheads="1"/>
              <a:extLst>
                <a:ext uri="{84589F7E-364E-4C9E-8A38-B11213B215E9}">
                  <a14:cameraTool cellRange="ﾀｲﾄﾙﾊﾞｰ!$A$2:$Q$3" spid="_x0000_s320321"/>
                </a:ext>
              </a:extLst>
            </xdr:cNvPicPr>
          </xdr:nvPicPr>
          <xdr:blipFill>
            <a:blip xmlns:r="http://schemas.openxmlformats.org/officeDocument/2006/relationships" r:embed="rId1"/>
            <a:srcRect/>
            <a:stretch>
              <a:fillRect/>
            </a:stretch>
          </xdr:blipFill>
          <xdr:spPr bwMode="auto">
            <a:xfrm>
              <a:off x="0" y="381000"/>
              <a:ext cx="7667625"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3075" name="Picture 4">
              <a:extLst>
                <a:ext uri="{FF2B5EF4-FFF2-40B4-BE49-F238E27FC236}">
                  <a16:creationId xmlns:a16="http://schemas.microsoft.com/office/drawing/2014/main" id="{00000000-0008-0000-0700-0000738E0300}"/>
                </a:ext>
              </a:extLst>
            </xdr:cNvPr>
            <xdr:cNvPicPr>
              <a:picLocks noChangeAspect="1" noChangeArrowheads="1"/>
              <a:extLst>
                <a:ext uri="{84589F7E-364E-4C9E-8A38-B11213B215E9}">
                  <a14:cameraTool cellRange="ﾀｲﾄﾙﾊﾞｰ!$A$2:$Q$3" spid="_x0000_s288584"/>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4092" name="Picture 3">
              <a:extLst>
                <a:ext uri="{FF2B5EF4-FFF2-40B4-BE49-F238E27FC236}">
                  <a16:creationId xmlns:a16="http://schemas.microsoft.com/office/drawing/2014/main" id="{00000000-0008-0000-0800-00006C920300}"/>
                </a:ext>
              </a:extLst>
            </xdr:cNvPr>
            <xdr:cNvPicPr>
              <a:picLocks noChangeAspect="1" noChangeArrowheads="1"/>
              <a:extLst>
                <a:ext uri="{84589F7E-364E-4C9E-8A38-B11213B215E9}">
                  <a14:cameraTool cellRange="ﾀｲﾄﾙﾊﾞｰ!$A$2:$Q$3" spid="_x0000_s32134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5117" name="Picture 3">
              <a:extLst>
                <a:ext uri="{FF2B5EF4-FFF2-40B4-BE49-F238E27FC236}">
                  <a16:creationId xmlns:a16="http://schemas.microsoft.com/office/drawing/2014/main" id="{00000000-0008-0000-0900-00006D960300}"/>
                </a:ext>
              </a:extLst>
            </xdr:cNvPr>
            <xdr:cNvPicPr>
              <a:picLocks noChangeAspect="1" noChangeArrowheads="1"/>
              <a:extLst>
                <a:ext uri="{84589F7E-364E-4C9E-8A38-B11213B215E9}">
                  <a14:cameraTool cellRange="ﾀｲﾄﾙﾊﾞｰ!$A$2:$Q$3" spid="_x0000_s317250"/>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6140" name="Picture 3">
              <a:extLst>
                <a:ext uri="{FF2B5EF4-FFF2-40B4-BE49-F238E27FC236}">
                  <a16:creationId xmlns:a16="http://schemas.microsoft.com/office/drawing/2014/main" id="{00000000-0008-0000-0A00-00006C9A0300}"/>
                </a:ext>
              </a:extLst>
            </xdr:cNvPr>
            <xdr:cNvPicPr>
              <a:picLocks noChangeAspect="1" noChangeArrowheads="1"/>
              <a:extLst>
                <a:ext uri="{84589F7E-364E-4C9E-8A38-B11213B215E9}">
                  <a14:cameraTool cellRange="ﾀｲﾄﾙﾊﾞｰ!$A$2:$Q$3" spid="_x0000_s322369"/>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msrv03\&#31038;&#20869;\&#21942;&#26989;\&#31689;&#22320;&#33391;&#26179;\&#31689;&#22320;\&#38745;&#23713;&#30476;&#25240;&#36796;&#24195;&#21578;&#25240;&#36796;&#21332;&#35696;&#20250;\2018&#24180;&#19979;&#26399;&#37096;&#25968;&#34920;\&#27770;&#23450;&#12527;&#12540;&#12463;&#12471;&#12540;&#12488;\&#9679;&#22805;&#21002;&#37096;&#25968;&#34920;&#65288;&#12527;&#12540;&#12463;&#12471;&#12540;&#12488;&#65289;_2018&#24180;6&#26376;22&#26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タート"/>
      <sheetName val="基本データ"/>
      <sheetName val="スケジュール"/>
      <sheetName val="夕刊表紙"/>
      <sheetName val="夕刊市町村部数表"/>
      <sheetName val="回答一覧表"/>
      <sheetName val="新聞店基礎データ"/>
      <sheetName val="取扱注意情報"/>
      <sheetName val="決定部数"/>
      <sheetName val="調査票"/>
      <sheetName val="調査票（督促）"/>
      <sheetName val="封筒(小)"/>
      <sheetName val="封筒(大)"/>
    </sheetNames>
    <sheetDataSet>
      <sheetData sheetId="0"/>
      <sheetData sheetId="1"/>
      <sheetData sheetId="2"/>
      <sheetData sheetId="3"/>
      <sheetData sheetId="4"/>
      <sheetData sheetId="5"/>
      <sheetData sheetId="6"/>
      <sheetData sheetId="7"/>
      <sheetData sheetId="8"/>
      <sheetData sheetId="9"/>
      <sheetData sheetId="10"/>
      <sheetData sheetId="11">
        <row r="2">
          <cell r="G2">
            <v>120</v>
          </cell>
        </row>
      </sheetData>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L16"/>
  <sheetViews>
    <sheetView showGridLines="0" zoomScaleNormal="100" workbookViewId="0"/>
  </sheetViews>
  <sheetFormatPr defaultRowHeight="13.5" x14ac:dyDescent="0.15"/>
  <cols>
    <col min="9" max="9" width="12.375" customWidth="1"/>
  </cols>
  <sheetData>
    <row r="16" spans="12:12" x14ac:dyDescent="0.15">
      <c r="L16" t="s">
        <v>942</v>
      </c>
    </row>
  </sheetData>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40"/>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4" width="8.125" style="173" customWidth="1"/>
    <col min="5" max="5" width="8.125" style="5" customWidth="1"/>
    <col min="6" max="6" width="27.625" style="5" customWidth="1"/>
    <col min="7" max="8" width="8.125" style="173" customWidth="1"/>
    <col min="9" max="9" width="18" style="5" customWidth="1"/>
    <col min="10" max="12" width="9" style="5" hidden="1" customWidth="1"/>
    <col min="13" max="13" width="16.125" style="5" bestFit="1" customWidth="1"/>
    <col min="14" max="16384" width="9" style="5"/>
  </cols>
  <sheetData>
    <row r="1" spans="1:12" ht="16.5" customHeight="1" x14ac:dyDescent="0.15">
      <c r="A1" s="302"/>
      <c r="B1" s="12"/>
      <c r="C1" s="12"/>
      <c r="D1" s="152"/>
      <c r="E1" s="12"/>
      <c r="F1" s="12"/>
      <c r="G1" s="152"/>
      <c r="H1" s="152"/>
      <c r="I1" s="12"/>
      <c r="J1" s="5" t="s">
        <v>631</v>
      </c>
    </row>
    <row r="2" spans="1:12" ht="16.5" customHeight="1" x14ac:dyDescent="0.15">
      <c r="A2" s="12"/>
      <c r="B2" s="12"/>
      <c r="C2" s="12"/>
      <c r="D2" s="152"/>
      <c r="E2" s="12"/>
      <c r="F2" s="12"/>
      <c r="G2" s="152"/>
      <c r="H2" s="152"/>
      <c r="I2" s="12"/>
    </row>
    <row r="3" spans="1:12" ht="16.5" customHeight="1" x14ac:dyDescent="0.15">
      <c r="A3" s="12"/>
      <c r="B3" s="12"/>
      <c r="C3" s="12"/>
      <c r="D3" s="152"/>
      <c r="E3" s="12"/>
      <c r="F3" s="12"/>
      <c r="G3" s="152"/>
      <c r="H3" s="152"/>
      <c r="I3" s="12"/>
    </row>
    <row r="4" spans="1:12" ht="16.5" customHeight="1" x14ac:dyDescent="0.15">
      <c r="A4" s="12"/>
      <c r="B4" s="12"/>
      <c r="C4" s="12"/>
      <c r="D4" s="152"/>
      <c r="E4" s="12"/>
      <c r="F4" s="12"/>
      <c r="G4" s="152"/>
      <c r="H4" s="152"/>
      <c r="I4" s="12"/>
    </row>
    <row r="5" spans="1:12" ht="20.100000000000001" customHeight="1" x14ac:dyDescent="0.15">
      <c r="A5" s="360" t="s">
        <v>176</v>
      </c>
      <c r="B5" s="359" t="s">
        <v>320</v>
      </c>
      <c r="C5" s="189"/>
      <c r="D5" s="189"/>
      <c r="E5" s="189"/>
      <c r="F5" s="102">
        <f>D21</f>
        <v>16000</v>
      </c>
      <c r="G5" s="185" t="s">
        <v>112</v>
      </c>
      <c r="H5" s="192"/>
      <c r="I5" s="190"/>
    </row>
    <row r="6" spans="1:12" ht="16.5" customHeight="1" x14ac:dyDescent="0.15">
      <c r="A6" s="81" t="s">
        <v>101</v>
      </c>
      <c r="B6" s="81" t="s">
        <v>102</v>
      </c>
      <c r="C6" s="82" t="s">
        <v>103</v>
      </c>
      <c r="D6" s="83" t="s">
        <v>104</v>
      </c>
      <c r="E6" s="101" t="s">
        <v>105</v>
      </c>
      <c r="F6" s="81" t="s">
        <v>101</v>
      </c>
      <c r="G6" s="83" t="s">
        <v>107</v>
      </c>
      <c r="H6" s="85" t="s">
        <v>108</v>
      </c>
      <c r="I6" s="81" t="s">
        <v>109</v>
      </c>
      <c r="J6" s="81" t="s">
        <v>30</v>
      </c>
      <c r="K6" s="82" t="s">
        <v>632</v>
      </c>
      <c r="L6" s="81" t="s">
        <v>633</v>
      </c>
    </row>
    <row r="7" spans="1:12" ht="16.5" customHeight="1" x14ac:dyDescent="0.15">
      <c r="A7" s="205" t="s">
        <v>584</v>
      </c>
      <c r="B7" s="306" t="s">
        <v>815</v>
      </c>
      <c r="C7" s="375" t="s">
        <v>115</v>
      </c>
      <c r="D7" s="312">
        <f t="shared" ref="D7:E10" si="0">SUM(G7)</f>
        <v>200</v>
      </c>
      <c r="E7" s="311">
        <f t="shared" si="0"/>
        <v>0</v>
      </c>
      <c r="F7" s="306" t="s">
        <v>337</v>
      </c>
      <c r="G7" s="312">
        <v>200</v>
      </c>
      <c r="H7" s="312"/>
      <c r="I7" s="306"/>
      <c r="J7" s="306">
        <v>22222</v>
      </c>
      <c r="K7" s="306">
        <v>51</v>
      </c>
      <c r="L7" s="306">
        <v>1</v>
      </c>
    </row>
    <row r="8" spans="1:12" ht="16.5" customHeight="1" x14ac:dyDescent="0.15">
      <c r="A8" s="209" t="s">
        <v>328</v>
      </c>
      <c r="B8" s="304" t="s">
        <v>816</v>
      </c>
      <c r="C8" s="374" t="s">
        <v>115</v>
      </c>
      <c r="D8" s="161">
        <f t="shared" si="0"/>
        <v>250</v>
      </c>
      <c r="E8" s="87">
        <f t="shared" si="0"/>
        <v>0</v>
      </c>
      <c r="F8" s="304" t="s">
        <v>338</v>
      </c>
      <c r="G8" s="161">
        <v>250</v>
      </c>
      <c r="H8" s="161"/>
      <c r="I8" s="304"/>
      <c r="J8" s="304">
        <v>22222</v>
      </c>
      <c r="K8" s="304">
        <v>52</v>
      </c>
      <c r="L8" s="304">
        <v>1</v>
      </c>
    </row>
    <row r="9" spans="1:12" ht="16.5" customHeight="1" x14ac:dyDescent="0.15">
      <c r="A9" s="209"/>
      <c r="B9" s="304" t="s">
        <v>756</v>
      </c>
      <c r="C9" s="374" t="s">
        <v>115</v>
      </c>
      <c r="D9" s="161">
        <f t="shared" si="0"/>
        <v>500</v>
      </c>
      <c r="E9" s="87">
        <f t="shared" si="0"/>
        <v>0</v>
      </c>
      <c r="F9" s="304" t="s">
        <v>339</v>
      </c>
      <c r="G9" s="161">
        <v>500</v>
      </c>
      <c r="H9" s="161"/>
      <c r="I9" s="304"/>
      <c r="J9" s="304">
        <v>22222</v>
      </c>
      <c r="K9" s="304">
        <v>53</v>
      </c>
      <c r="L9" s="304">
        <v>1</v>
      </c>
    </row>
    <row r="10" spans="1:12" ht="16.5" customHeight="1" x14ac:dyDescent="0.15">
      <c r="A10" s="372"/>
      <c r="B10" s="304" t="s">
        <v>817</v>
      </c>
      <c r="C10" s="374" t="s">
        <v>115</v>
      </c>
      <c r="D10" s="377">
        <f t="shared" si="0"/>
        <v>750</v>
      </c>
      <c r="E10" s="379">
        <f t="shared" si="0"/>
        <v>0</v>
      </c>
      <c r="F10" s="304" t="s">
        <v>885</v>
      </c>
      <c r="G10" s="377">
        <v>750</v>
      </c>
      <c r="H10" s="377"/>
      <c r="I10" s="304"/>
      <c r="J10" s="209">
        <v>22222</v>
      </c>
      <c r="K10" s="209">
        <v>61</v>
      </c>
      <c r="L10" s="209">
        <v>1</v>
      </c>
    </row>
    <row r="11" spans="1:12" ht="16.5" customHeight="1" x14ac:dyDescent="0.15">
      <c r="A11" s="372"/>
      <c r="B11" s="554" t="s">
        <v>818</v>
      </c>
      <c r="C11" s="551" t="s">
        <v>124</v>
      </c>
      <c r="D11" s="536">
        <f>SUM(G11:G15)</f>
        <v>7800</v>
      </c>
      <c r="E11" s="532">
        <f>SUM(H11:H15)</f>
        <v>0</v>
      </c>
      <c r="F11" s="210" t="s">
        <v>1108</v>
      </c>
      <c r="G11" s="389">
        <v>3500</v>
      </c>
      <c r="H11" s="389"/>
      <c r="I11" s="210"/>
      <c r="J11" s="210">
        <v>22222</v>
      </c>
      <c r="K11" s="210">
        <v>62</v>
      </c>
      <c r="L11" s="210">
        <v>10</v>
      </c>
    </row>
    <row r="12" spans="1:12" ht="16.5" customHeight="1" x14ac:dyDescent="0.15">
      <c r="A12" s="372"/>
      <c r="B12" s="544"/>
      <c r="C12" s="541"/>
      <c r="D12" s="535"/>
      <c r="E12" s="533"/>
      <c r="F12" s="442" t="s">
        <v>1064</v>
      </c>
      <c r="G12" s="151">
        <v>1500</v>
      </c>
      <c r="H12" s="151"/>
      <c r="I12" s="2"/>
      <c r="J12" s="209">
        <v>22222</v>
      </c>
      <c r="K12" s="209">
        <v>62</v>
      </c>
      <c r="L12" s="209">
        <v>9</v>
      </c>
    </row>
    <row r="13" spans="1:12" ht="16.5" customHeight="1" x14ac:dyDescent="0.15">
      <c r="A13" s="209"/>
      <c r="B13" s="544"/>
      <c r="C13" s="541"/>
      <c r="D13" s="535"/>
      <c r="E13" s="533"/>
      <c r="F13" s="441" t="s">
        <v>340</v>
      </c>
      <c r="G13" s="367">
        <v>1800</v>
      </c>
      <c r="H13" s="367"/>
      <c r="I13" s="2"/>
      <c r="J13" s="206">
        <v>22222</v>
      </c>
      <c r="K13" s="206">
        <v>62</v>
      </c>
      <c r="L13" s="206">
        <v>1</v>
      </c>
    </row>
    <row r="14" spans="1:12" ht="16.5" customHeight="1" x14ac:dyDescent="0.15">
      <c r="A14" s="209"/>
      <c r="B14" s="544"/>
      <c r="C14" s="541"/>
      <c r="D14" s="535"/>
      <c r="E14" s="533"/>
      <c r="F14" s="206" t="s">
        <v>341</v>
      </c>
      <c r="G14" s="390">
        <v>700</v>
      </c>
      <c r="H14" s="390"/>
      <c r="I14" s="3"/>
      <c r="J14" s="3">
        <v>22222</v>
      </c>
      <c r="K14" s="3">
        <v>62</v>
      </c>
      <c r="L14" s="3">
        <v>2</v>
      </c>
    </row>
    <row r="15" spans="1:12" ht="16.5" customHeight="1" x14ac:dyDescent="0.15">
      <c r="A15" s="209"/>
      <c r="B15" s="546"/>
      <c r="C15" s="548"/>
      <c r="D15" s="537"/>
      <c r="E15" s="534"/>
      <c r="F15" s="3" t="s">
        <v>884</v>
      </c>
      <c r="G15" s="150">
        <v>300</v>
      </c>
      <c r="H15" s="150"/>
      <c r="I15" s="206"/>
      <c r="J15" s="206">
        <v>22225</v>
      </c>
      <c r="K15" s="206">
        <v>62</v>
      </c>
      <c r="L15" s="206">
        <v>3</v>
      </c>
    </row>
    <row r="16" spans="1:12" ht="16.5" customHeight="1" x14ac:dyDescent="0.15">
      <c r="A16" s="209"/>
      <c r="B16" s="554" t="s">
        <v>819</v>
      </c>
      <c r="C16" s="551" t="s">
        <v>130</v>
      </c>
      <c r="D16" s="536">
        <f>SUM(G16:G20)</f>
        <v>6500</v>
      </c>
      <c r="E16" s="532">
        <f>SUM(H16:H20)</f>
        <v>0</v>
      </c>
      <c r="F16" s="440" t="s">
        <v>342</v>
      </c>
      <c r="G16" s="370">
        <v>2300</v>
      </c>
      <c r="H16" s="370"/>
      <c r="I16" s="208"/>
      <c r="J16" s="208">
        <v>22225</v>
      </c>
      <c r="K16" s="208">
        <v>63</v>
      </c>
      <c r="L16" s="208">
        <v>1</v>
      </c>
    </row>
    <row r="17" spans="1:12" ht="16.5" customHeight="1" x14ac:dyDescent="0.15">
      <c r="A17" s="209"/>
      <c r="B17" s="544"/>
      <c r="C17" s="541"/>
      <c r="D17" s="535"/>
      <c r="E17" s="533"/>
      <c r="F17" s="206" t="s">
        <v>912</v>
      </c>
      <c r="G17" s="390">
        <v>1600</v>
      </c>
      <c r="H17" s="390"/>
      <c r="I17" s="206"/>
      <c r="J17" s="206">
        <v>22225</v>
      </c>
      <c r="K17" s="206">
        <v>63</v>
      </c>
      <c r="L17" s="206">
        <v>9</v>
      </c>
    </row>
    <row r="18" spans="1:12" ht="16.5" customHeight="1" x14ac:dyDescent="0.15">
      <c r="A18" s="209"/>
      <c r="B18" s="544"/>
      <c r="C18" s="541"/>
      <c r="D18" s="535"/>
      <c r="E18" s="533"/>
      <c r="F18" s="206" t="s">
        <v>340</v>
      </c>
      <c r="G18" s="390">
        <v>1600</v>
      </c>
      <c r="H18" s="390"/>
      <c r="I18" s="206"/>
      <c r="J18" s="206">
        <v>22222</v>
      </c>
      <c r="K18" s="206">
        <v>63</v>
      </c>
      <c r="L18" s="206">
        <v>2</v>
      </c>
    </row>
    <row r="19" spans="1:12" ht="16.5" customHeight="1" x14ac:dyDescent="0.15">
      <c r="A19" s="209"/>
      <c r="B19" s="544"/>
      <c r="C19" s="541"/>
      <c r="D19" s="535"/>
      <c r="E19" s="533"/>
      <c r="F19" s="206" t="s">
        <v>343</v>
      </c>
      <c r="G19" s="390">
        <v>700</v>
      </c>
      <c r="H19" s="390"/>
      <c r="I19" s="206"/>
      <c r="J19" s="206">
        <v>22222</v>
      </c>
      <c r="K19" s="206">
        <v>63</v>
      </c>
      <c r="L19" s="206">
        <v>3</v>
      </c>
    </row>
    <row r="20" spans="1:12" ht="16.5" customHeight="1" x14ac:dyDescent="0.15">
      <c r="A20" s="209"/>
      <c r="B20" s="546"/>
      <c r="C20" s="548"/>
      <c r="D20" s="537"/>
      <c r="E20" s="534"/>
      <c r="F20" s="207" t="s">
        <v>884</v>
      </c>
      <c r="G20" s="391">
        <v>300</v>
      </c>
      <c r="H20" s="391"/>
      <c r="I20" s="207"/>
      <c r="J20" s="3">
        <v>22222</v>
      </c>
      <c r="K20" s="3">
        <v>63</v>
      </c>
      <c r="L20" s="3">
        <v>4</v>
      </c>
    </row>
    <row r="21" spans="1:12" ht="16.5" customHeight="1" x14ac:dyDescent="0.15">
      <c r="A21" s="215"/>
      <c r="B21" s="573" t="s">
        <v>27</v>
      </c>
      <c r="C21" s="574"/>
      <c r="D21" s="316">
        <f>SUM(D7:D20)</f>
        <v>16000</v>
      </c>
      <c r="E21" s="88">
        <f>SUM(E7:E20)</f>
        <v>0</v>
      </c>
      <c r="F21" s="7"/>
      <c r="G21" s="213"/>
      <c r="H21" s="194"/>
      <c r="I21" s="7"/>
      <c r="J21" s="7"/>
      <c r="K21" s="7"/>
      <c r="L21" s="7"/>
    </row>
    <row r="22" spans="1:12" s="12" customFormat="1" ht="16.5" customHeight="1" x14ac:dyDescent="0.15">
      <c r="A22" s="538" t="s">
        <v>1138</v>
      </c>
      <c r="B22" s="538"/>
      <c r="C22" s="538"/>
      <c r="D22" s="538"/>
      <c r="E22" s="538"/>
      <c r="F22" s="538"/>
      <c r="G22" s="538"/>
      <c r="H22" s="538"/>
      <c r="I22" s="538"/>
    </row>
    <row r="23" spans="1:12" ht="16.5" customHeight="1" x14ac:dyDescent="0.15">
      <c r="A23" s="12"/>
      <c r="B23" s="12"/>
      <c r="C23" s="12"/>
      <c r="D23" s="152"/>
      <c r="E23" s="12"/>
      <c r="F23" s="12"/>
      <c r="G23" s="152"/>
      <c r="H23" s="152"/>
      <c r="I23" s="12"/>
    </row>
    <row r="24" spans="1:12" ht="20.100000000000001" customHeight="1" x14ac:dyDescent="0.15">
      <c r="A24" s="360" t="s">
        <v>608</v>
      </c>
      <c r="B24" s="362" t="s">
        <v>141</v>
      </c>
      <c r="C24" s="190"/>
      <c r="D24" s="191"/>
      <c r="E24" s="191"/>
      <c r="F24" s="102">
        <f>D39</f>
        <v>36450</v>
      </c>
      <c r="G24" s="185" t="s">
        <v>112</v>
      </c>
      <c r="H24" s="192"/>
      <c r="I24" s="190"/>
    </row>
    <row r="25" spans="1:12" ht="16.5" customHeight="1" x14ac:dyDescent="0.15">
      <c r="A25" s="81" t="s">
        <v>101</v>
      </c>
      <c r="B25" s="81" t="s">
        <v>102</v>
      </c>
      <c r="C25" s="82" t="s">
        <v>103</v>
      </c>
      <c r="D25" s="83" t="s">
        <v>104</v>
      </c>
      <c r="E25" s="101" t="s">
        <v>105</v>
      </c>
      <c r="F25" s="81" t="s">
        <v>101</v>
      </c>
      <c r="G25" s="83" t="s">
        <v>107</v>
      </c>
      <c r="H25" s="85" t="s">
        <v>108</v>
      </c>
      <c r="I25" s="81" t="s">
        <v>109</v>
      </c>
      <c r="J25" s="81" t="s">
        <v>30</v>
      </c>
      <c r="K25" s="82" t="s">
        <v>632</v>
      </c>
      <c r="L25" s="81" t="s">
        <v>633</v>
      </c>
    </row>
    <row r="26" spans="1:12" ht="16.5" customHeight="1" x14ac:dyDescent="0.15">
      <c r="A26" s="372" t="s">
        <v>141</v>
      </c>
      <c r="B26" s="530" t="s">
        <v>757</v>
      </c>
      <c r="C26" s="531" t="s">
        <v>124</v>
      </c>
      <c r="D26" s="577">
        <f>SUM(G26:G28)</f>
        <v>4950</v>
      </c>
      <c r="E26" s="575">
        <f>SUM(H26:H28)</f>
        <v>0</v>
      </c>
      <c r="F26" s="208" t="s">
        <v>345</v>
      </c>
      <c r="G26" s="370">
        <v>1150</v>
      </c>
      <c r="H26" s="370"/>
      <c r="I26" s="208"/>
      <c r="J26" s="210">
        <v>22206</v>
      </c>
      <c r="K26" s="210">
        <v>71</v>
      </c>
      <c r="L26" s="210">
        <v>1</v>
      </c>
    </row>
    <row r="27" spans="1:12" ht="16.5" customHeight="1" x14ac:dyDescent="0.15">
      <c r="A27" s="209"/>
      <c r="B27" s="530"/>
      <c r="C27" s="531"/>
      <c r="D27" s="577"/>
      <c r="E27" s="575"/>
      <c r="F27" s="206" t="s">
        <v>346</v>
      </c>
      <c r="G27" s="390">
        <v>3250</v>
      </c>
      <c r="H27" s="390"/>
      <c r="I27" s="206"/>
      <c r="J27" s="206">
        <v>22325</v>
      </c>
      <c r="K27" s="206">
        <v>71</v>
      </c>
      <c r="L27" s="206">
        <v>2</v>
      </c>
    </row>
    <row r="28" spans="1:12" ht="16.5" customHeight="1" x14ac:dyDescent="0.15">
      <c r="A28" s="209"/>
      <c r="B28" s="530"/>
      <c r="C28" s="531"/>
      <c r="D28" s="577"/>
      <c r="E28" s="575"/>
      <c r="F28" s="305" t="s">
        <v>344</v>
      </c>
      <c r="G28" s="371">
        <v>550</v>
      </c>
      <c r="H28" s="371"/>
      <c r="I28" s="305"/>
      <c r="J28" s="3">
        <v>22225</v>
      </c>
      <c r="K28" s="3">
        <v>71</v>
      </c>
      <c r="L28" s="3">
        <v>3</v>
      </c>
    </row>
    <row r="29" spans="1:12" ht="16.5" customHeight="1" x14ac:dyDescent="0.15">
      <c r="A29" s="209"/>
      <c r="B29" s="576" t="s">
        <v>758</v>
      </c>
      <c r="C29" s="531" t="s">
        <v>130</v>
      </c>
      <c r="D29" s="577">
        <f>SUM(G29:G31)</f>
        <v>5500</v>
      </c>
      <c r="E29" s="575">
        <f>SUM(H29:H31)</f>
        <v>0</v>
      </c>
      <c r="F29" s="208" t="s">
        <v>345</v>
      </c>
      <c r="G29" s="370">
        <v>1400</v>
      </c>
      <c r="H29" s="370"/>
      <c r="I29" s="208"/>
      <c r="J29" s="210">
        <v>22206</v>
      </c>
      <c r="K29" s="210">
        <v>73</v>
      </c>
      <c r="L29" s="210">
        <v>1</v>
      </c>
    </row>
    <row r="30" spans="1:12" ht="16.5" customHeight="1" x14ac:dyDescent="0.15">
      <c r="A30" s="209"/>
      <c r="B30" s="576"/>
      <c r="C30" s="531"/>
      <c r="D30" s="577"/>
      <c r="E30" s="575"/>
      <c r="F30" s="206" t="s">
        <v>346</v>
      </c>
      <c r="G30" s="390">
        <v>2600</v>
      </c>
      <c r="H30" s="390"/>
      <c r="I30" s="206"/>
      <c r="J30" s="206">
        <v>22325</v>
      </c>
      <c r="K30" s="206">
        <v>73</v>
      </c>
      <c r="L30" s="206">
        <v>2</v>
      </c>
    </row>
    <row r="31" spans="1:12" ht="16.5" customHeight="1" x14ac:dyDescent="0.15">
      <c r="A31" s="209"/>
      <c r="B31" s="576"/>
      <c r="C31" s="531"/>
      <c r="D31" s="577"/>
      <c r="E31" s="575"/>
      <c r="F31" s="207" t="s">
        <v>1065</v>
      </c>
      <c r="G31" s="391">
        <v>1500</v>
      </c>
      <c r="H31" s="391"/>
      <c r="I31" s="207"/>
      <c r="J31" s="207">
        <v>22225</v>
      </c>
      <c r="K31" s="207">
        <v>73</v>
      </c>
      <c r="L31" s="207">
        <v>3</v>
      </c>
    </row>
    <row r="32" spans="1:12" ht="16.5" customHeight="1" x14ac:dyDescent="0.15">
      <c r="A32" s="209"/>
      <c r="B32" s="570" t="s">
        <v>967</v>
      </c>
      <c r="C32" s="551" t="s">
        <v>115</v>
      </c>
      <c r="D32" s="536">
        <f>SUM(G32:G38)</f>
        <v>26000</v>
      </c>
      <c r="E32" s="532">
        <f>SUM(H32:H38)</f>
        <v>0</v>
      </c>
      <c r="F32" s="2" t="s">
        <v>347</v>
      </c>
      <c r="G32" s="151">
        <v>6900</v>
      </c>
      <c r="H32" s="151"/>
      <c r="I32" s="2"/>
      <c r="J32" s="2">
        <v>22206</v>
      </c>
      <c r="K32" s="2">
        <v>74</v>
      </c>
      <c r="L32" s="2">
        <v>1</v>
      </c>
    </row>
    <row r="33" spans="1:12" ht="16.5" customHeight="1" x14ac:dyDescent="0.15">
      <c r="A33" s="209"/>
      <c r="B33" s="571"/>
      <c r="C33" s="541"/>
      <c r="D33" s="535"/>
      <c r="E33" s="533"/>
      <c r="F33" s="206" t="s">
        <v>127</v>
      </c>
      <c r="G33" s="390">
        <v>4200</v>
      </c>
      <c r="H33" s="390"/>
      <c r="I33" s="206"/>
      <c r="J33" s="206">
        <v>22206</v>
      </c>
      <c r="K33" s="206">
        <v>74</v>
      </c>
      <c r="L33" s="206">
        <v>2</v>
      </c>
    </row>
    <row r="34" spans="1:12" ht="16.5" customHeight="1" x14ac:dyDescent="0.15">
      <c r="A34" s="209"/>
      <c r="B34" s="571"/>
      <c r="C34" s="541"/>
      <c r="D34" s="535"/>
      <c r="E34" s="533"/>
      <c r="F34" s="206" t="s">
        <v>348</v>
      </c>
      <c r="G34" s="390">
        <v>2200</v>
      </c>
      <c r="H34" s="390"/>
      <c r="I34" s="206"/>
      <c r="J34" s="206">
        <v>22206</v>
      </c>
      <c r="K34" s="206">
        <v>74</v>
      </c>
      <c r="L34" s="206">
        <v>3</v>
      </c>
    </row>
    <row r="35" spans="1:12" ht="16.5" customHeight="1" x14ac:dyDescent="0.15">
      <c r="A35" s="209"/>
      <c r="B35" s="571"/>
      <c r="C35" s="541"/>
      <c r="D35" s="535"/>
      <c r="E35" s="533"/>
      <c r="F35" s="206" t="s">
        <v>349</v>
      </c>
      <c r="G35" s="390">
        <v>2200</v>
      </c>
      <c r="H35" s="390"/>
      <c r="I35" s="206"/>
      <c r="J35" s="206">
        <v>22206</v>
      </c>
      <c r="K35" s="206">
        <v>74</v>
      </c>
      <c r="L35" s="206">
        <v>4</v>
      </c>
    </row>
    <row r="36" spans="1:12" ht="16.5" customHeight="1" x14ac:dyDescent="0.15">
      <c r="A36" s="209"/>
      <c r="B36" s="571"/>
      <c r="C36" s="541"/>
      <c r="D36" s="535"/>
      <c r="E36" s="533"/>
      <c r="F36" s="206" t="s">
        <v>346</v>
      </c>
      <c r="G36" s="390">
        <v>1200</v>
      </c>
      <c r="H36" s="390"/>
      <c r="I36" s="206"/>
      <c r="J36" s="206">
        <v>22325</v>
      </c>
      <c r="K36" s="206">
        <v>74</v>
      </c>
      <c r="L36" s="206">
        <v>5</v>
      </c>
    </row>
    <row r="37" spans="1:12" ht="16.5" customHeight="1" x14ac:dyDescent="0.15">
      <c r="A37" s="209"/>
      <c r="B37" s="571"/>
      <c r="C37" s="541"/>
      <c r="D37" s="535"/>
      <c r="E37" s="533"/>
      <c r="F37" s="206" t="s">
        <v>350</v>
      </c>
      <c r="G37" s="390">
        <v>3200</v>
      </c>
      <c r="H37" s="390"/>
      <c r="I37" s="206"/>
      <c r="J37" s="206">
        <v>22341</v>
      </c>
      <c r="K37" s="206">
        <v>74</v>
      </c>
      <c r="L37" s="206">
        <v>6</v>
      </c>
    </row>
    <row r="38" spans="1:12" ht="16.5" customHeight="1" x14ac:dyDescent="0.15">
      <c r="A38" s="209"/>
      <c r="B38" s="572"/>
      <c r="C38" s="552"/>
      <c r="D38" s="556"/>
      <c r="E38" s="553"/>
      <c r="F38" s="8" t="s">
        <v>351</v>
      </c>
      <c r="G38" s="344">
        <v>6100</v>
      </c>
      <c r="H38" s="344"/>
      <c r="I38" s="8"/>
      <c r="J38" s="8">
        <v>22342</v>
      </c>
      <c r="K38" s="8">
        <v>74</v>
      </c>
      <c r="L38" s="8">
        <v>7</v>
      </c>
    </row>
    <row r="39" spans="1:12" ht="16.5" customHeight="1" x14ac:dyDescent="0.15">
      <c r="A39" s="217"/>
      <c r="B39" s="539" t="s">
        <v>142</v>
      </c>
      <c r="C39" s="540"/>
      <c r="D39" s="90">
        <f>SUM(D26:D38)</f>
        <v>36450</v>
      </c>
      <c r="E39" s="91">
        <f>SUM(E26:E38)</f>
        <v>0</v>
      </c>
      <c r="F39" s="7"/>
      <c r="G39" s="159"/>
      <c r="H39" s="194"/>
      <c r="I39" s="7"/>
      <c r="J39" s="7"/>
      <c r="K39" s="7"/>
      <c r="L39" s="7"/>
    </row>
    <row r="40" spans="1:12" s="12" customFormat="1" ht="16.5" customHeight="1" x14ac:dyDescent="0.15">
      <c r="A40" s="538" t="s">
        <v>1138</v>
      </c>
      <c r="B40" s="538"/>
      <c r="C40" s="538"/>
      <c r="D40" s="538"/>
      <c r="E40" s="538"/>
      <c r="F40" s="538"/>
      <c r="G40" s="538"/>
      <c r="H40" s="538"/>
      <c r="I40" s="538"/>
    </row>
  </sheetData>
  <mergeCells count="24">
    <mergeCell ref="A40:I40"/>
    <mergeCell ref="C29:C31"/>
    <mergeCell ref="B39:C39"/>
    <mergeCell ref="B29:B31"/>
    <mergeCell ref="B16:B20"/>
    <mergeCell ref="D26:D28"/>
    <mergeCell ref="C32:C38"/>
    <mergeCell ref="D29:D31"/>
    <mergeCell ref="D16:D20"/>
    <mergeCell ref="C11:C15"/>
    <mergeCell ref="D11:D15"/>
    <mergeCell ref="E11:E15"/>
    <mergeCell ref="B32:B38"/>
    <mergeCell ref="B26:B28"/>
    <mergeCell ref="C26:C28"/>
    <mergeCell ref="A22:I22"/>
    <mergeCell ref="B21:C21"/>
    <mergeCell ref="E26:E28"/>
    <mergeCell ref="E16:E20"/>
    <mergeCell ref="C16:C20"/>
    <mergeCell ref="E32:E38"/>
    <mergeCell ref="E29:E31"/>
    <mergeCell ref="D32:D38"/>
    <mergeCell ref="B11:B15"/>
  </mergeCells>
  <phoneticPr fontId="2"/>
  <hyperlinks>
    <hyperlink ref="A5" location="東中西!A1" display="（６）" xr:uid="{16E5AC2D-982F-48FE-989C-000499FCB3EC}"/>
    <hyperlink ref="A24" location="東中西!A1" display="（7）" xr:uid="{9C5E01FE-A5EC-49E3-A425-DD33DEB14EF4}"/>
    <hyperlink ref="B5" location="東中西!A1" display="伊豆市・伊豆の国市" xr:uid="{F1BC72D1-6265-4745-90BA-AAAB4AE320B5}"/>
    <hyperlink ref="B24" location="東中西!A1" display="三島市" xr:uid="{496BE648-BAAD-407F-ABC8-753D66BC978D}"/>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9:D31 E29:E31 E26:E28 D26:D28 D16:D20 E16:E20 D32:D38 E32:E38" formulaRange="1"/>
    <ignoredError sqref="A5 A24" numberStoredAsText="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34"/>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52" customWidth="1"/>
    <col min="5" max="5" width="8.125" style="12" customWidth="1"/>
    <col min="6" max="6" width="27.625" style="12" customWidth="1"/>
    <col min="7" max="8" width="8.125" style="152" customWidth="1"/>
    <col min="9" max="9" width="18" style="12" customWidth="1"/>
    <col min="10" max="12" width="9" style="5" hidden="1" customWidth="1"/>
    <col min="13" max="16384" width="9" style="5"/>
  </cols>
  <sheetData>
    <row r="1" spans="1:12" s="12" customFormat="1" ht="16.5" customHeight="1" x14ac:dyDescent="0.15">
      <c r="A1" s="309"/>
      <c r="D1" s="183"/>
      <c r="G1" s="183"/>
      <c r="H1" s="152"/>
      <c r="J1" s="12" t="s">
        <v>631</v>
      </c>
    </row>
    <row r="2" spans="1:12" s="12" customFormat="1" ht="16.5" customHeight="1" x14ac:dyDescent="0.15">
      <c r="D2" s="183"/>
      <c r="G2" s="183"/>
      <c r="H2" s="152"/>
    </row>
    <row r="3" spans="1:12" s="12" customFormat="1" ht="16.5" customHeight="1" x14ac:dyDescent="0.15">
      <c r="D3" s="183"/>
      <c r="G3" s="183"/>
      <c r="H3" s="152"/>
    </row>
    <row r="4" spans="1:12" s="12" customFormat="1" ht="16.5" customHeight="1" x14ac:dyDescent="0.15">
      <c r="D4" s="183"/>
      <c r="G4" s="183"/>
      <c r="H4" s="152"/>
    </row>
    <row r="5" spans="1:12" s="12" customFormat="1" ht="20.100000000000001" customHeight="1" x14ac:dyDescent="0.15">
      <c r="A5" s="360" t="s">
        <v>609</v>
      </c>
      <c r="B5" s="362" t="s">
        <v>144</v>
      </c>
      <c r="C5" s="190"/>
      <c r="D5" s="191"/>
      <c r="E5" s="191"/>
      <c r="F5" s="102">
        <f>D13</f>
        <v>8300</v>
      </c>
      <c r="G5" s="185" t="s">
        <v>112</v>
      </c>
      <c r="H5" s="192"/>
      <c r="I5" s="190"/>
    </row>
    <row r="6" spans="1:12" ht="16.5" customHeight="1" x14ac:dyDescent="0.15">
      <c r="A6" s="81" t="s">
        <v>101</v>
      </c>
      <c r="B6" s="81" t="s">
        <v>102</v>
      </c>
      <c r="C6" s="82" t="s">
        <v>103</v>
      </c>
      <c r="D6" s="83" t="s">
        <v>104</v>
      </c>
      <c r="E6" s="101" t="s">
        <v>105</v>
      </c>
      <c r="F6" s="81" t="s">
        <v>101</v>
      </c>
      <c r="G6" s="83" t="s">
        <v>107</v>
      </c>
      <c r="H6" s="85" t="s">
        <v>108</v>
      </c>
      <c r="I6" s="81" t="s">
        <v>109</v>
      </c>
      <c r="J6" s="81" t="s">
        <v>30</v>
      </c>
      <c r="K6" s="82" t="s">
        <v>632</v>
      </c>
      <c r="L6" s="81" t="s">
        <v>633</v>
      </c>
    </row>
    <row r="7" spans="1:12" ht="16.5" customHeight="1" x14ac:dyDescent="0.15">
      <c r="A7" s="372" t="s">
        <v>147</v>
      </c>
      <c r="B7" s="544" t="s">
        <v>759</v>
      </c>
      <c r="C7" s="541" t="s">
        <v>115</v>
      </c>
      <c r="D7" s="535">
        <f>SUM(G7:G12)</f>
        <v>8300</v>
      </c>
      <c r="E7" s="550">
        <f>SUM(H7:H12)</f>
        <v>0</v>
      </c>
      <c r="F7" s="206" t="s">
        <v>352</v>
      </c>
      <c r="G7" s="390">
        <v>2230</v>
      </c>
      <c r="H7" s="390"/>
      <c r="I7" s="206"/>
      <c r="J7" s="206">
        <v>22220</v>
      </c>
      <c r="K7" s="206">
        <v>81</v>
      </c>
      <c r="L7" s="206">
        <v>1</v>
      </c>
    </row>
    <row r="8" spans="1:12" ht="16.5" customHeight="1" x14ac:dyDescent="0.15">
      <c r="A8" s="209"/>
      <c r="B8" s="544"/>
      <c r="C8" s="541"/>
      <c r="D8" s="535"/>
      <c r="E8" s="533"/>
      <c r="F8" s="206" t="s">
        <v>353</v>
      </c>
      <c r="G8" s="390">
        <v>2340</v>
      </c>
      <c r="H8" s="390"/>
      <c r="I8" s="206"/>
      <c r="J8" s="206">
        <v>22220</v>
      </c>
      <c r="K8" s="206">
        <v>81</v>
      </c>
      <c r="L8" s="206">
        <v>2</v>
      </c>
    </row>
    <row r="9" spans="1:12" ht="16.5" customHeight="1" x14ac:dyDescent="0.15">
      <c r="A9" s="209"/>
      <c r="B9" s="544"/>
      <c r="C9" s="541"/>
      <c r="D9" s="535"/>
      <c r="E9" s="533"/>
      <c r="F9" s="206" t="s">
        <v>354</v>
      </c>
      <c r="G9" s="390">
        <v>950</v>
      </c>
      <c r="H9" s="390"/>
      <c r="I9" s="206"/>
      <c r="J9" s="206">
        <v>22220</v>
      </c>
      <c r="K9" s="206">
        <v>81</v>
      </c>
      <c r="L9" s="206">
        <v>3</v>
      </c>
    </row>
    <row r="10" spans="1:12" ht="16.5" customHeight="1" x14ac:dyDescent="0.15">
      <c r="A10" s="209"/>
      <c r="B10" s="544"/>
      <c r="C10" s="541"/>
      <c r="D10" s="535"/>
      <c r="E10" s="533"/>
      <c r="F10" s="206" t="s">
        <v>355</v>
      </c>
      <c r="G10" s="390">
        <v>1940</v>
      </c>
      <c r="H10" s="390"/>
      <c r="I10" s="206"/>
      <c r="J10" s="206">
        <v>22220</v>
      </c>
      <c r="K10" s="206">
        <v>81</v>
      </c>
      <c r="L10" s="206">
        <v>4</v>
      </c>
    </row>
    <row r="11" spans="1:12" ht="16.5" customHeight="1" x14ac:dyDescent="0.15">
      <c r="A11" s="209"/>
      <c r="B11" s="544"/>
      <c r="C11" s="541"/>
      <c r="D11" s="535"/>
      <c r="E11" s="533"/>
      <c r="F11" s="206" t="s">
        <v>356</v>
      </c>
      <c r="G11" s="390">
        <v>460</v>
      </c>
      <c r="H11" s="390"/>
      <c r="I11" s="206"/>
      <c r="J11" s="206">
        <v>22220</v>
      </c>
      <c r="K11" s="206">
        <v>81</v>
      </c>
      <c r="L11" s="206">
        <v>6</v>
      </c>
    </row>
    <row r="12" spans="1:12" ht="16.5" customHeight="1" x14ac:dyDescent="0.15">
      <c r="A12" s="209"/>
      <c r="B12" s="555"/>
      <c r="C12" s="552"/>
      <c r="D12" s="556"/>
      <c r="E12" s="553"/>
      <c r="F12" s="3" t="s">
        <v>886</v>
      </c>
      <c r="G12" s="150">
        <v>380</v>
      </c>
      <c r="H12" s="150"/>
      <c r="I12" s="3"/>
      <c r="J12" s="3">
        <v>22215</v>
      </c>
      <c r="K12" s="3">
        <v>81</v>
      </c>
      <c r="L12" s="3">
        <v>8</v>
      </c>
    </row>
    <row r="13" spans="1:12" ht="16.5" customHeight="1" x14ac:dyDescent="0.15">
      <c r="A13" s="217"/>
      <c r="B13" s="539" t="s">
        <v>143</v>
      </c>
      <c r="C13" s="540"/>
      <c r="D13" s="90">
        <f>SUM(D7:D12)</f>
        <v>8300</v>
      </c>
      <c r="E13" s="91">
        <f>SUM(E7:E12)</f>
        <v>0</v>
      </c>
      <c r="F13" s="7"/>
      <c r="G13" s="159"/>
      <c r="H13" s="194"/>
      <c r="I13" s="7"/>
      <c r="J13" s="7"/>
      <c r="K13" s="7"/>
      <c r="L13" s="7"/>
    </row>
    <row r="14" spans="1:12" s="12" customFormat="1" ht="16.5" customHeight="1" x14ac:dyDescent="0.15">
      <c r="A14" s="538" t="s">
        <v>1138</v>
      </c>
      <c r="B14" s="538"/>
      <c r="C14" s="538"/>
      <c r="D14" s="538"/>
      <c r="E14" s="538"/>
      <c r="F14" s="538"/>
      <c r="G14" s="538"/>
      <c r="H14" s="538"/>
      <c r="I14" s="538"/>
    </row>
    <row r="15" spans="1:12" ht="16.5" customHeight="1" x14ac:dyDescent="0.15">
      <c r="D15" s="183"/>
      <c r="G15" s="183"/>
    </row>
    <row r="16" spans="1:12" ht="20.100000000000001" customHeight="1" x14ac:dyDescent="0.15">
      <c r="A16" s="360" t="s">
        <v>582</v>
      </c>
      <c r="B16" s="359" t="s">
        <v>146</v>
      </c>
      <c r="C16" s="189"/>
      <c r="D16" s="191"/>
      <c r="E16" s="191"/>
      <c r="F16" s="330">
        <f>D26</f>
        <v>13600</v>
      </c>
      <c r="G16" s="185" t="s">
        <v>112</v>
      </c>
      <c r="H16" s="192"/>
      <c r="I16" s="190"/>
    </row>
    <row r="17" spans="1:12" ht="16.5" customHeight="1" x14ac:dyDescent="0.15">
      <c r="A17" s="81" t="s">
        <v>101</v>
      </c>
      <c r="B17" s="81" t="s">
        <v>102</v>
      </c>
      <c r="C17" s="82" t="s">
        <v>103</v>
      </c>
      <c r="D17" s="83" t="s">
        <v>104</v>
      </c>
      <c r="E17" s="101" t="s">
        <v>105</v>
      </c>
      <c r="F17" s="81" t="s">
        <v>101</v>
      </c>
      <c r="G17" s="83" t="s">
        <v>107</v>
      </c>
      <c r="H17" s="85" t="s">
        <v>108</v>
      </c>
      <c r="I17" s="81" t="s">
        <v>109</v>
      </c>
      <c r="J17" s="81" t="s">
        <v>30</v>
      </c>
      <c r="K17" s="82" t="s">
        <v>632</v>
      </c>
      <c r="L17" s="81" t="s">
        <v>633</v>
      </c>
    </row>
    <row r="18" spans="1:12" ht="16.5" customHeight="1" x14ac:dyDescent="0.15">
      <c r="A18" s="372" t="s">
        <v>145</v>
      </c>
      <c r="B18" s="554" t="s">
        <v>820</v>
      </c>
      <c r="C18" s="551" t="s">
        <v>115</v>
      </c>
      <c r="D18" s="536">
        <f>SUM(G18:G25)</f>
        <v>13600</v>
      </c>
      <c r="E18" s="550">
        <f>SUM(H18:H25)</f>
        <v>0</v>
      </c>
      <c r="F18" s="308" t="s">
        <v>917</v>
      </c>
      <c r="G18" s="389">
        <v>5800</v>
      </c>
      <c r="H18" s="389"/>
      <c r="I18" s="210"/>
      <c r="J18" s="210">
        <v>22215</v>
      </c>
      <c r="K18" s="210">
        <v>91</v>
      </c>
      <c r="L18" s="210">
        <v>1</v>
      </c>
    </row>
    <row r="19" spans="1:12" ht="16.5" customHeight="1" x14ac:dyDescent="0.15">
      <c r="A19" s="209"/>
      <c r="B19" s="544"/>
      <c r="C19" s="541"/>
      <c r="D19" s="535"/>
      <c r="E19" s="533"/>
      <c r="F19" s="206" t="s">
        <v>918</v>
      </c>
      <c r="G19" s="390">
        <v>1450</v>
      </c>
      <c r="H19" s="390"/>
      <c r="I19" s="206"/>
      <c r="J19" s="206">
        <v>22215</v>
      </c>
      <c r="K19" s="206">
        <v>91</v>
      </c>
      <c r="L19" s="206">
        <v>2</v>
      </c>
    </row>
    <row r="20" spans="1:12" ht="16.5" customHeight="1" x14ac:dyDescent="0.15">
      <c r="A20" s="209"/>
      <c r="B20" s="544"/>
      <c r="C20" s="541"/>
      <c r="D20" s="535"/>
      <c r="E20" s="533"/>
      <c r="F20" s="206" t="s">
        <v>433</v>
      </c>
      <c r="G20" s="390">
        <v>850</v>
      </c>
      <c r="H20" s="390"/>
      <c r="I20" s="206"/>
      <c r="J20" s="206">
        <v>22215</v>
      </c>
      <c r="K20" s="206">
        <v>91</v>
      </c>
      <c r="L20" s="206">
        <v>3</v>
      </c>
    </row>
    <row r="21" spans="1:12" ht="16.5" customHeight="1" x14ac:dyDescent="0.15">
      <c r="A21" s="209"/>
      <c r="B21" s="544"/>
      <c r="C21" s="541"/>
      <c r="D21" s="535"/>
      <c r="E21" s="533"/>
      <c r="F21" s="206" t="s">
        <v>916</v>
      </c>
      <c r="G21" s="390">
        <v>1600</v>
      </c>
      <c r="H21" s="390"/>
      <c r="I21" s="206"/>
      <c r="J21" s="206">
        <v>22215</v>
      </c>
      <c r="K21" s="206">
        <v>91</v>
      </c>
      <c r="L21" s="206">
        <v>4</v>
      </c>
    </row>
    <row r="22" spans="1:12" ht="16.5" customHeight="1" x14ac:dyDescent="0.15">
      <c r="A22" s="209"/>
      <c r="B22" s="544"/>
      <c r="C22" s="541"/>
      <c r="D22" s="535"/>
      <c r="E22" s="533"/>
      <c r="F22" s="206" t="s">
        <v>913</v>
      </c>
      <c r="G22" s="390">
        <v>500</v>
      </c>
      <c r="H22" s="390"/>
      <c r="I22" s="206"/>
      <c r="J22" s="206">
        <v>22215</v>
      </c>
      <c r="K22" s="206">
        <v>91</v>
      </c>
      <c r="L22" s="206">
        <v>5</v>
      </c>
    </row>
    <row r="23" spans="1:12" ht="16.5" customHeight="1" x14ac:dyDescent="0.15">
      <c r="A23" s="209"/>
      <c r="B23" s="544"/>
      <c r="C23" s="541"/>
      <c r="D23" s="535"/>
      <c r="E23" s="533"/>
      <c r="F23" s="206" t="s">
        <v>919</v>
      </c>
      <c r="G23" s="390">
        <v>1450</v>
      </c>
      <c r="H23" s="390"/>
      <c r="I23" s="206"/>
      <c r="J23" s="206">
        <v>22215</v>
      </c>
      <c r="K23" s="206">
        <v>91</v>
      </c>
      <c r="L23" s="206">
        <v>6</v>
      </c>
    </row>
    <row r="24" spans="1:12" ht="16.5" customHeight="1" x14ac:dyDescent="0.15">
      <c r="A24" s="209"/>
      <c r="B24" s="544"/>
      <c r="C24" s="541"/>
      <c r="D24" s="535"/>
      <c r="E24" s="533"/>
      <c r="F24" s="206" t="s">
        <v>920</v>
      </c>
      <c r="G24" s="390">
        <v>1550</v>
      </c>
      <c r="H24" s="390"/>
      <c r="I24" s="206"/>
      <c r="J24" s="206">
        <v>22215</v>
      </c>
      <c r="K24" s="206">
        <v>91</v>
      </c>
      <c r="L24" s="206">
        <v>7</v>
      </c>
    </row>
    <row r="25" spans="1:12" ht="16.5" customHeight="1" x14ac:dyDescent="0.15">
      <c r="A25" s="209"/>
      <c r="B25" s="555"/>
      <c r="C25" s="552"/>
      <c r="D25" s="556"/>
      <c r="E25" s="553"/>
      <c r="F25" s="3" t="s">
        <v>637</v>
      </c>
      <c r="G25" s="150">
        <v>400</v>
      </c>
      <c r="H25" s="150"/>
      <c r="I25" s="3"/>
      <c r="J25" s="3">
        <v>22344</v>
      </c>
      <c r="K25" s="3">
        <v>91</v>
      </c>
      <c r="L25" s="3">
        <v>8</v>
      </c>
    </row>
    <row r="26" spans="1:12" ht="16.5" customHeight="1" x14ac:dyDescent="0.15">
      <c r="A26" s="217"/>
      <c r="B26" s="539" t="s">
        <v>148</v>
      </c>
      <c r="C26" s="540"/>
      <c r="D26" s="90">
        <f>SUM(D18:D25)</f>
        <v>13600</v>
      </c>
      <c r="E26" s="91">
        <f>SUM(E18:E25)</f>
        <v>0</v>
      </c>
      <c r="F26" s="7"/>
      <c r="G26" s="159"/>
      <c r="H26" s="194"/>
      <c r="I26" s="7"/>
      <c r="J26" s="7"/>
      <c r="K26" s="7"/>
      <c r="L26" s="7"/>
    </row>
    <row r="27" spans="1:12" s="12" customFormat="1" ht="16.5" customHeight="1" x14ac:dyDescent="0.15">
      <c r="A27" s="538" t="s">
        <v>1138</v>
      </c>
      <c r="B27" s="538"/>
      <c r="C27" s="538"/>
      <c r="D27" s="538"/>
      <c r="E27" s="538"/>
      <c r="F27" s="538"/>
      <c r="G27" s="538"/>
      <c r="H27" s="538"/>
      <c r="I27" s="538"/>
    </row>
    <row r="28" spans="1:12" ht="16.5" customHeight="1" x14ac:dyDescent="0.15">
      <c r="D28" s="12"/>
      <c r="G28" s="12"/>
      <c r="H28" s="12"/>
    </row>
    <row r="29" spans="1:12" ht="20.100000000000001" customHeight="1" x14ac:dyDescent="0.15">
      <c r="A29" s="360" t="s">
        <v>207</v>
      </c>
      <c r="B29" s="359" t="s">
        <v>149</v>
      </c>
      <c r="C29" s="189"/>
      <c r="D29" s="189"/>
      <c r="E29" s="189"/>
      <c r="F29" s="330">
        <f>D32</f>
        <v>2000</v>
      </c>
      <c r="G29" s="185" t="s">
        <v>112</v>
      </c>
      <c r="H29" s="192"/>
      <c r="I29" s="190"/>
    </row>
    <row r="30" spans="1:12" ht="16.5" customHeight="1" x14ac:dyDescent="0.15">
      <c r="A30" s="81" t="s">
        <v>101</v>
      </c>
      <c r="B30" s="81" t="s">
        <v>102</v>
      </c>
      <c r="C30" s="82" t="s">
        <v>103</v>
      </c>
      <c r="D30" s="83" t="s">
        <v>104</v>
      </c>
      <c r="E30" s="101" t="s">
        <v>105</v>
      </c>
      <c r="F30" s="81" t="s">
        <v>101</v>
      </c>
      <c r="G30" s="83" t="s">
        <v>107</v>
      </c>
      <c r="H30" s="85" t="s">
        <v>108</v>
      </c>
      <c r="I30" s="81" t="s">
        <v>109</v>
      </c>
      <c r="J30" s="81" t="s">
        <v>30</v>
      </c>
      <c r="K30" s="82" t="s">
        <v>632</v>
      </c>
      <c r="L30" s="81" t="s">
        <v>633</v>
      </c>
    </row>
    <row r="31" spans="1:12" ht="16.5" customHeight="1" x14ac:dyDescent="0.15">
      <c r="A31" s="372" t="s">
        <v>149</v>
      </c>
      <c r="B31" s="208" t="s">
        <v>760</v>
      </c>
      <c r="C31" s="382" t="s">
        <v>115</v>
      </c>
      <c r="D31" s="370">
        <f>SUM(G31)</f>
        <v>2000</v>
      </c>
      <c r="E31" s="381">
        <f>SUM(H31)</f>
        <v>0</v>
      </c>
      <c r="F31" s="207" t="s">
        <v>150</v>
      </c>
      <c r="G31" s="389">
        <v>2000</v>
      </c>
      <c r="H31" s="389"/>
      <c r="I31" s="210"/>
      <c r="J31" s="210">
        <v>22344</v>
      </c>
      <c r="K31" s="210">
        <v>102</v>
      </c>
      <c r="L31" s="210">
        <v>1</v>
      </c>
    </row>
    <row r="32" spans="1:12" ht="16.5" customHeight="1" x14ac:dyDescent="0.15">
      <c r="A32" s="217"/>
      <c r="B32" s="542" t="s">
        <v>179</v>
      </c>
      <c r="C32" s="543"/>
      <c r="D32" s="90">
        <f>SUM(D31:D31)</f>
        <v>2000</v>
      </c>
      <c r="E32" s="91">
        <f>SUM(E31:E31)</f>
        <v>0</v>
      </c>
      <c r="F32" s="7"/>
      <c r="G32" s="159"/>
      <c r="H32" s="194"/>
      <c r="I32" s="7"/>
      <c r="J32" s="7"/>
      <c r="K32" s="7"/>
      <c r="L32" s="7"/>
    </row>
    <row r="33" spans="1:12" ht="16.5" customHeight="1" x14ac:dyDescent="0.15">
      <c r="A33" s="538" t="s">
        <v>1138</v>
      </c>
      <c r="B33" s="538"/>
      <c r="C33" s="538"/>
      <c r="D33" s="538"/>
      <c r="E33" s="538"/>
      <c r="F33" s="538"/>
      <c r="G33" s="538"/>
      <c r="H33" s="538"/>
      <c r="I33" s="538"/>
      <c r="J33" s="12"/>
      <c r="K33" s="12"/>
      <c r="L33" s="12"/>
    </row>
    <row r="34" spans="1:12" s="12" customFormat="1" ht="16.5" customHeight="1" x14ac:dyDescent="0.15">
      <c r="D34" s="152"/>
      <c r="G34" s="152"/>
      <c r="H34" s="152"/>
      <c r="J34" s="5"/>
      <c r="K34" s="5"/>
      <c r="L34" s="5"/>
    </row>
  </sheetData>
  <mergeCells count="14">
    <mergeCell ref="A33:I33"/>
    <mergeCell ref="A14:I14"/>
    <mergeCell ref="B26:C26"/>
    <mergeCell ref="A27:I27"/>
    <mergeCell ref="B18:B25"/>
    <mergeCell ref="C18:C25"/>
    <mergeCell ref="D18:D25"/>
    <mergeCell ref="E18:E25"/>
    <mergeCell ref="B32:C32"/>
    <mergeCell ref="B7:B12"/>
    <mergeCell ref="C7:C12"/>
    <mergeCell ref="D7:D12"/>
    <mergeCell ref="E7:E12"/>
    <mergeCell ref="B13:C13"/>
  </mergeCells>
  <phoneticPr fontId="2"/>
  <hyperlinks>
    <hyperlink ref="A5" location="東中西!A1" display="（8）" xr:uid="{86850F48-3685-4221-B0A1-BB425F5022EE}"/>
    <hyperlink ref="A16" location="東中西!A1" display="（9）" xr:uid="{D2CE8A6F-66B6-4DA0-A09C-D02EC76ADD70}"/>
    <hyperlink ref="A29" location="東中西!A1" display="（10）" xr:uid="{35781C71-B93A-4500-A3B2-54A7DEED63CD}"/>
    <hyperlink ref="B5" location="東中西!A1" display="裾野市" xr:uid="{9519E9D4-E254-43D1-BC97-B14264AB220E}"/>
    <hyperlink ref="B16" location="東中西!A1" display="御殿場市" xr:uid="{37A20A27-C2F8-40AB-ACA9-CCDBE3FF6C18}"/>
    <hyperlink ref="B29" location="東中西!A1" display="駿東郡小山町" xr:uid="{3951AB29-5F7F-4468-9DF5-28125A63E06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I6 A15:I17 A28:I29 A26:I26 A25:E25 A13:I13 A12:E12 I7:I12 A20:E20 I18:I24 I25 A7 C7:F7 A18 C18:E18 A8:F8 A9:F9 A10:F10 A11:F11 A24:E24 A21:E21 A19:E19 A22:E22 A23:E23" numberStoredAsText="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45"/>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52" customWidth="1"/>
    <col min="5" max="5" width="8.125" style="12" customWidth="1"/>
    <col min="6" max="6" width="27.625" style="12" customWidth="1"/>
    <col min="7" max="8" width="8.125" style="152" customWidth="1"/>
    <col min="9" max="9" width="18" style="12" customWidth="1"/>
    <col min="10" max="12" width="9" style="5" hidden="1" customWidth="1"/>
    <col min="13" max="16384" width="9" style="5"/>
  </cols>
  <sheetData>
    <row r="1" spans="1:12" s="12" customFormat="1" ht="16.5" customHeight="1" x14ac:dyDescent="0.15">
      <c r="A1" s="302"/>
      <c r="D1" s="152"/>
      <c r="G1" s="152"/>
      <c r="H1" s="152"/>
      <c r="J1" s="12" t="s">
        <v>631</v>
      </c>
    </row>
    <row r="2" spans="1:12" s="12" customFormat="1" ht="16.5" customHeight="1" x14ac:dyDescent="0.15">
      <c r="D2" s="152"/>
      <c r="G2" s="152"/>
      <c r="H2" s="152"/>
    </row>
    <row r="3" spans="1:12" s="12" customFormat="1" ht="16.5" customHeight="1" x14ac:dyDescent="0.15">
      <c r="D3" s="152"/>
      <c r="G3" s="152"/>
      <c r="H3" s="152"/>
    </row>
    <row r="4" spans="1:12" s="12" customFormat="1" ht="16.5" customHeight="1" x14ac:dyDescent="0.15">
      <c r="D4" s="152"/>
      <c r="G4" s="152"/>
      <c r="H4" s="152"/>
    </row>
    <row r="5" spans="1:12" s="12" customFormat="1" ht="20.100000000000001" customHeight="1" x14ac:dyDescent="0.15">
      <c r="A5" s="360" t="s">
        <v>610</v>
      </c>
      <c r="B5" s="362" t="s">
        <v>151</v>
      </c>
      <c r="C5" s="190"/>
      <c r="D5" s="191"/>
      <c r="E5" s="191"/>
      <c r="F5" s="102">
        <f>D44</f>
        <v>47400</v>
      </c>
      <c r="G5" s="185" t="s">
        <v>112</v>
      </c>
      <c r="H5" s="192"/>
      <c r="I5" s="190"/>
    </row>
    <row r="6" spans="1:12" ht="16.5" customHeight="1" x14ac:dyDescent="0.15">
      <c r="A6" s="81" t="s">
        <v>101</v>
      </c>
      <c r="B6" s="81" t="s">
        <v>102</v>
      </c>
      <c r="C6" s="82" t="s">
        <v>103</v>
      </c>
      <c r="D6" s="83" t="s">
        <v>104</v>
      </c>
      <c r="E6" s="81" t="s">
        <v>105</v>
      </c>
      <c r="F6" s="81" t="s">
        <v>101</v>
      </c>
      <c r="G6" s="83" t="s">
        <v>107</v>
      </c>
      <c r="H6" s="85" t="s">
        <v>108</v>
      </c>
      <c r="I6" s="81" t="s">
        <v>109</v>
      </c>
      <c r="J6" s="81" t="s">
        <v>30</v>
      </c>
      <c r="K6" s="82" t="s">
        <v>632</v>
      </c>
      <c r="L6" s="81" t="s">
        <v>633</v>
      </c>
    </row>
    <row r="7" spans="1:12" ht="16.5" customHeight="1" x14ac:dyDescent="0.15">
      <c r="A7" s="382" t="s">
        <v>151</v>
      </c>
      <c r="B7" s="208" t="s">
        <v>761</v>
      </c>
      <c r="C7" s="382" t="s">
        <v>115</v>
      </c>
      <c r="D7" s="370">
        <f>SUM(G7)</f>
        <v>550</v>
      </c>
      <c r="E7" s="381">
        <f>SUM(H7)</f>
        <v>0</v>
      </c>
      <c r="F7" s="208" t="s">
        <v>470</v>
      </c>
      <c r="G7" s="370">
        <v>550</v>
      </c>
      <c r="H7" s="370"/>
      <c r="I7" s="208"/>
      <c r="J7" s="208">
        <v>22203</v>
      </c>
      <c r="K7" s="208">
        <v>54</v>
      </c>
      <c r="L7" s="208">
        <v>1</v>
      </c>
    </row>
    <row r="8" spans="1:12" ht="16.5" customHeight="1" x14ac:dyDescent="0.15">
      <c r="A8" s="209"/>
      <c r="B8" s="438" t="s">
        <v>965</v>
      </c>
      <c r="C8" s="382" t="s">
        <v>115</v>
      </c>
      <c r="D8" s="370">
        <f>SUM(G8:G8)</f>
        <v>900</v>
      </c>
      <c r="E8" s="381">
        <f>SUM(H8:H8)</f>
        <v>0</v>
      </c>
      <c r="F8" s="208" t="s">
        <v>975</v>
      </c>
      <c r="G8" s="370">
        <v>900</v>
      </c>
      <c r="H8" s="370"/>
      <c r="I8" s="208"/>
      <c r="J8" s="208">
        <v>22203</v>
      </c>
      <c r="K8" s="208">
        <v>117</v>
      </c>
      <c r="L8" s="208">
        <v>3</v>
      </c>
    </row>
    <row r="9" spans="1:12" ht="16.5" customHeight="1" x14ac:dyDescent="0.15">
      <c r="A9" s="209"/>
      <c r="B9" s="570" t="s">
        <v>849</v>
      </c>
      <c r="C9" s="551" t="s">
        <v>123</v>
      </c>
      <c r="D9" s="536">
        <f>SUM(G9:G12)</f>
        <v>3200</v>
      </c>
      <c r="E9" s="532">
        <f>SUM(H9:H12)</f>
        <v>0</v>
      </c>
      <c r="F9" s="210" t="s">
        <v>900</v>
      </c>
      <c r="G9" s="389">
        <v>1250</v>
      </c>
      <c r="H9" s="389"/>
      <c r="I9" s="210"/>
      <c r="J9" s="210">
        <v>22203</v>
      </c>
      <c r="K9" s="210">
        <v>111</v>
      </c>
      <c r="L9" s="210">
        <v>1</v>
      </c>
    </row>
    <row r="10" spans="1:12" ht="16.5" customHeight="1" x14ac:dyDescent="0.15">
      <c r="A10" s="209"/>
      <c r="B10" s="571"/>
      <c r="C10" s="541"/>
      <c r="D10" s="535"/>
      <c r="E10" s="533"/>
      <c r="F10" s="3" t="s">
        <v>154</v>
      </c>
      <c r="G10" s="150">
        <v>1180</v>
      </c>
      <c r="H10" s="150"/>
      <c r="I10" s="3"/>
      <c r="J10" s="3">
        <v>22203</v>
      </c>
      <c r="K10" s="3">
        <v>111</v>
      </c>
      <c r="L10" s="3">
        <v>2</v>
      </c>
    </row>
    <row r="11" spans="1:12" ht="16.5" customHeight="1" x14ac:dyDescent="0.15">
      <c r="A11" s="209"/>
      <c r="B11" s="571"/>
      <c r="C11" s="541"/>
      <c r="D11" s="535"/>
      <c r="E11" s="533"/>
      <c r="F11" s="206" t="s">
        <v>155</v>
      </c>
      <c r="G11" s="390">
        <v>100</v>
      </c>
      <c r="H11" s="390"/>
      <c r="I11" s="206"/>
      <c r="J11" s="206">
        <v>22203</v>
      </c>
      <c r="K11" s="206">
        <v>111</v>
      </c>
      <c r="L11" s="206">
        <v>4</v>
      </c>
    </row>
    <row r="12" spans="1:12" ht="16.5" customHeight="1" x14ac:dyDescent="0.15">
      <c r="A12" s="209"/>
      <c r="B12" s="571"/>
      <c r="C12" s="541"/>
      <c r="D12" s="535"/>
      <c r="E12" s="533"/>
      <c r="F12" s="206" t="s">
        <v>431</v>
      </c>
      <c r="G12" s="150">
        <v>670</v>
      </c>
      <c r="H12" s="150"/>
      <c r="I12" s="3"/>
      <c r="J12" s="3">
        <v>22341</v>
      </c>
      <c r="K12" s="3">
        <v>111</v>
      </c>
      <c r="L12" s="3">
        <v>5</v>
      </c>
    </row>
    <row r="13" spans="1:12" ht="16.5" customHeight="1" x14ac:dyDescent="0.15">
      <c r="A13" s="209"/>
      <c r="B13" s="554" t="s">
        <v>1004</v>
      </c>
      <c r="C13" s="551" t="s">
        <v>124</v>
      </c>
      <c r="D13" s="536">
        <f>SUM(G13:G22)</f>
        <v>14250</v>
      </c>
      <c r="E13" s="532">
        <f>SUM(H13:H22)</f>
        <v>0</v>
      </c>
      <c r="F13" s="210" t="s">
        <v>428</v>
      </c>
      <c r="G13" s="389">
        <v>2400</v>
      </c>
      <c r="H13" s="389"/>
      <c r="I13" s="210"/>
      <c r="J13" s="210">
        <v>22203</v>
      </c>
      <c r="K13" s="210">
        <v>112</v>
      </c>
      <c r="L13" s="210">
        <v>1</v>
      </c>
    </row>
    <row r="14" spans="1:12" ht="16.5" customHeight="1" x14ac:dyDescent="0.15">
      <c r="A14" s="209"/>
      <c r="B14" s="544"/>
      <c r="C14" s="541"/>
      <c r="D14" s="535"/>
      <c r="E14" s="533"/>
      <c r="F14" s="206" t="s">
        <v>76</v>
      </c>
      <c r="G14" s="390">
        <v>800</v>
      </c>
      <c r="H14" s="390"/>
      <c r="I14" s="206"/>
      <c r="J14" s="206">
        <v>22203</v>
      </c>
      <c r="K14" s="206">
        <v>112</v>
      </c>
      <c r="L14" s="206">
        <v>2</v>
      </c>
    </row>
    <row r="15" spans="1:12" ht="16.5" customHeight="1" x14ac:dyDescent="0.15">
      <c r="A15" s="209"/>
      <c r="B15" s="544"/>
      <c r="C15" s="541"/>
      <c r="D15" s="535"/>
      <c r="E15" s="533"/>
      <c r="F15" s="206" t="s">
        <v>77</v>
      </c>
      <c r="G15" s="390">
        <v>2650</v>
      </c>
      <c r="H15" s="390"/>
      <c r="I15" s="206"/>
      <c r="J15" s="206">
        <v>22203</v>
      </c>
      <c r="K15" s="206">
        <v>112</v>
      </c>
      <c r="L15" s="206">
        <v>3</v>
      </c>
    </row>
    <row r="16" spans="1:12" ht="16.5" customHeight="1" x14ac:dyDescent="0.15">
      <c r="A16" s="209"/>
      <c r="B16" s="544"/>
      <c r="C16" s="541"/>
      <c r="D16" s="535"/>
      <c r="E16" s="533"/>
      <c r="F16" s="206" t="s">
        <v>429</v>
      </c>
      <c r="G16" s="390">
        <v>1250</v>
      </c>
      <c r="H16" s="390"/>
      <c r="I16" s="206"/>
      <c r="J16" s="206">
        <v>22203</v>
      </c>
      <c r="K16" s="206">
        <v>112</v>
      </c>
      <c r="L16" s="206">
        <v>4</v>
      </c>
    </row>
    <row r="17" spans="1:12" ht="16.5" customHeight="1" x14ac:dyDescent="0.15">
      <c r="A17" s="209"/>
      <c r="B17" s="544"/>
      <c r="C17" s="541"/>
      <c r="D17" s="535"/>
      <c r="E17" s="533"/>
      <c r="F17" s="3" t="s">
        <v>430</v>
      </c>
      <c r="G17" s="150">
        <v>1300</v>
      </c>
      <c r="H17" s="150"/>
      <c r="I17" s="3"/>
      <c r="J17" s="3">
        <v>22203</v>
      </c>
      <c r="K17" s="3">
        <v>112</v>
      </c>
      <c r="L17" s="3">
        <v>5</v>
      </c>
    </row>
    <row r="18" spans="1:12" ht="16.5" customHeight="1" x14ac:dyDescent="0.15">
      <c r="A18" s="209"/>
      <c r="B18" s="544"/>
      <c r="C18" s="541"/>
      <c r="D18" s="535"/>
      <c r="E18" s="533"/>
      <c r="F18" s="6" t="s">
        <v>78</v>
      </c>
      <c r="G18" s="150">
        <v>2500</v>
      </c>
      <c r="H18" s="150"/>
      <c r="I18" s="3"/>
      <c r="J18" s="3">
        <v>22203</v>
      </c>
      <c r="K18" s="3">
        <v>112</v>
      </c>
      <c r="L18" s="3">
        <v>6</v>
      </c>
    </row>
    <row r="19" spans="1:12" ht="16.5" customHeight="1" x14ac:dyDescent="0.15">
      <c r="A19" s="209"/>
      <c r="B19" s="544"/>
      <c r="C19" s="541"/>
      <c r="D19" s="535"/>
      <c r="E19" s="533"/>
      <c r="F19" s="6" t="s">
        <v>155</v>
      </c>
      <c r="G19" s="150">
        <v>600</v>
      </c>
      <c r="H19" s="150"/>
      <c r="I19" s="3"/>
      <c r="J19" s="3">
        <v>22203</v>
      </c>
      <c r="K19" s="3">
        <v>112</v>
      </c>
      <c r="L19" s="3">
        <v>7</v>
      </c>
    </row>
    <row r="20" spans="1:12" ht="16.5" customHeight="1" x14ac:dyDescent="0.15">
      <c r="A20" s="209"/>
      <c r="B20" s="544"/>
      <c r="C20" s="541"/>
      <c r="D20" s="535"/>
      <c r="E20" s="533"/>
      <c r="F20" s="56" t="s">
        <v>641</v>
      </c>
      <c r="G20" s="390">
        <v>1750</v>
      </c>
      <c r="H20" s="390"/>
      <c r="I20" s="206"/>
      <c r="J20" s="207">
        <v>22341</v>
      </c>
      <c r="K20" s="207">
        <v>112</v>
      </c>
      <c r="L20" s="207">
        <v>8</v>
      </c>
    </row>
    <row r="21" spans="1:12" ht="16.5" customHeight="1" x14ac:dyDescent="0.15">
      <c r="A21" s="209"/>
      <c r="B21" s="544"/>
      <c r="C21" s="541"/>
      <c r="D21" s="535"/>
      <c r="E21" s="533"/>
      <c r="F21" s="444" t="s">
        <v>959</v>
      </c>
      <c r="G21" s="151">
        <v>900</v>
      </c>
      <c r="H21" s="151"/>
      <c r="I21" s="2"/>
      <c r="J21" s="210">
        <v>22203</v>
      </c>
      <c r="K21" s="210">
        <v>112</v>
      </c>
      <c r="L21" s="210">
        <v>19</v>
      </c>
    </row>
    <row r="22" spans="1:12" ht="16.5" customHeight="1" x14ac:dyDescent="0.15">
      <c r="A22" s="209"/>
      <c r="B22" s="546"/>
      <c r="C22" s="548"/>
      <c r="D22" s="537"/>
      <c r="E22" s="534"/>
      <c r="F22" s="439" t="s">
        <v>627</v>
      </c>
      <c r="G22" s="150">
        <v>100</v>
      </c>
      <c r="H22" s="150"/>
      <c r="I22" s="207"/>
      <c r="J22" s="207">
        <v>22210</v>
      </c>
      <c r="K22" s="207">
        <v>112</v>
      </c>
      <c r="L22" s="209">
        <v>20</v>
      </c>
    </row>
    <row r="23" spans="1:12" ht="16.5" customHeight="1" x14ac:dyDescent="0.15">
      <c r="A23" s="209"/>
      <c r="B23" s="570" t="s">
        <v>954</v>
      </c>
      <c r="C23" s="551" t="s">
        <v>125</v>
      </c>
      <c r="D23" s="578">
        <f>SUM(G23:G33)</f>
        <v>13000</v>
      </c>
      <c r="E23" s="532">
        <f>SUM(H23:H33)</f>
        <v>0</v>
      </c>
      <c r="F23" s="210" t="s">
        <v>347</v>
      </c>
      <c r="G23" s="389">
        <v>2560</v>
      </c>
      <c r="H23" s="389"/>
      <c r="I23" s="210"/>
      <c r="J23" s="210">
        <v>22203</v>
      </c>
      <c r="K23" s="210">
        <v>113</v>
      </c>
      <c r="L23" s="210">
        <v>1</v>
      </c>
    </row>
    <row r="24" spans="1:12" ht="16.5" customHeight="1" x14ac:dyDescent="0.15">
      <c r="A24" s="209"/>
      <c r="B24" s="571"/>
      <c r="C24" s="541"/>
      <c r="D24" s="579"/>
      <c r="E24" s="533"/>
      <c r="F24" s="206" t="s">
        <v>301</v>
      </c>
      <c r="G24" s="390">
        <v>1360</v>
      </c>
      <c r="H24" s="390"/>
      <c r="I24" s="206"/>
      <c r="J24" s="206">
        <v>22203</v>
      </c>
      <c r="K24" s="206">
        <v>113</v>
      </c>
      <c r="L24" s="206">
        <v>2</v>
      </c>
    </row>
    <row r="25" spans="1:12" ht="16.5" customHeight="1" x14ac:dyDescent="0.15">
      <c r="A25" s="209"/>
      <c r="B25" s="571"/>
      <c r="C25" s="541"/>
      <c r="D25" s="579"/>
      <c r="E25" s="533"/>
      <c r="F25" s="206" t="s">
        <v>77</v>
      </c>
      <c r="G25" s="390">
        <v>1880</v>
      </c>
      <c r="H25" s="390"/>
      <c r="I25" s="206"/>
      <c r="J25" s="206">
        <v>22203</v>
      </c>
      <c r="K25" s="206">
        <v>113</v>
      </c>
      <c r="L25" s="206">
        <v>3</v>
      </c>
    </row>
    <row r="26" spans="1:12" ht="16.5" customHeight="1" x14ac:dyDescent="0.15">
      <c r="A26" s="209"/>
      <c r="B26" s="571"/>
      <c r="C26" s="541"/>
      <c r="D26" s="579"/>
      <c r="E26" s="533"/>
      <c r="F26" s="206" t="s">
        <v>78</v>
      </c>
      <c r="G26" s="390">
        <v>1380</v>
      </c>
      <c r="H26" s="390"/>
      <c r="I26" s="206"/>
      <c r="J26" s="206">
        <v>22203</v>
      </c>
      <c r="K26" s="206">
        <v>113</v>
      </c>
      <c r="L26" s="206">
        <v>4</v>
      </c>
    </row>
    <row r="27" spans="1:12" ht="16.5" customHeight="1" x14ac:dyDescent="0.15">
      <c r="A27" s="209"/>
      <c r="B27" s="571"/>
      <c r="C27" s="541"/>
      <c r="D27" s="579"/>
      <c r="E27" s="533"/>
      <c r="F27" s="206" t="s">
        <v>357</v>
      </c>
      <c r="G27" s="390">
        <v>940</v>
      </c>
      <c r="H27" s="390"/>
      <c r="I27" s="206"/>
      <c r="J27" s="206">
        <v>22203</v>
      </c>
      <c r="K27" s="206">
        <v>113</v>
      </c>
      <c r="L27" s="206">
        <v>5</v>
      </c>
    </row>
    <row r="28" spans="1:12" ht="16.5" customHeight="1" x14ac:dyDescent="0.15">
      <c r="A28" s="209"/>
      <c r="B28" s="571"/>
      <c r="C28" s="541"/>
      <c r="D28" s="579"/>
      <c r="E28" s="533"/>
      <c r="F28" s="206" t="s">
        <v>431</v>
      </c>
      <c r="G28" s="390">
        <v>780</v>
      </c>
      <c r="H28" s="390"/>
      <c r="I28" s="206"/>
      <c r="J28" s="206">
        <v>22341</v>
      </c>
      <c r="K28" s="206">
        <v>113</v>
      </c>
      <c r="L28" s="206">
        <v>6</v>
      </c>
    </row>
    <row r="29" spans="1:12" ht="16.5" customHeight="1" x14ac:dyDescent="0.15">
      <c r="A29" s="209"/>
      <c r="B29" s="571"/>
      <c r="C29" s="541"/>
      <c r="D29" s="579"/>
      <c r="E29" s="533"/>
      <c r="F29" s="206" t="s">
        <v>432</v>
      </c>
      <c r="G29" s="390">
        <v>970</v>
      </c>
      <c r="H29" s="390"/>
      <c r="I29" s="206"/>
      <c r="J29" s="206">
        <v>22203</v>
      </c>
      <c r="K29" s="206">
        <v>113</v>
      </c>
      <c r="L29" s="206">
        <v>7</v>
      </c>
    </row>
    <row r="30" spans="1:12" ht="16.5" customHeight="1" x14ac:dyDescent="0.15">
      <c r="A30" s="209"/>
      <c r="B30" s="571"/>
      <c r="C30" s="541"/>
      <c r="D30" s="579"/>
      <c r="E30" s="533"/>
      <c r="F30" s="3" t="s">
        <v>358</v>
      </c>
      <c r="G30" s="150">
        <v>780</v>
      </c>
      <c r="H30" s="150"/>
      <c r="I30" s="3"/>
      <c r="J30" s="3">
        <v>22203</v>
      </c>
      <c r="K30" s="3">
        <v>113</v>
      </c>
      <c r="L30" s="3">
        <v>8</v>
      </c>
    </row>
    <row r="31" spans="1:12" ht="16.5" customHeight="1" x14ac:dyDescent="0.15">
      <c r="A31" s="209"/>
      <c r="B31" s="571"/>
      <c r="C31" s="541"/>
      <c r="D31" s="579"/>
      <c r="E31" s="533"/>
      <c r="F31" s="445" t="s">
        <v>472</v>
      </c>
      <c r="G31" s="390">
        <v>1350</v>
      </c>
      <c r="H31" s="390"/>
      <c r="I31" s="206"/>
      <c r="J31" s="206">
        <v>22203</v>
      </c>
      <c r="K31" s="3">
        <v>113</v>
      </c>
      <c r="L31" s="206">
        <v>19</v>
      </c>
    </row>
    <row r="32" spans="1:12" ht="16.5" customHeight="1" x14ac:dyDescent="0.15">
      <c r="A32" s="209"/>
      <c r="B32" s="571"/>
      <c r="C32" s="541"/>
      <c r="D32" s="579"/>
      <c r="E32" s="533"/>
      <c r="F32" s="445" t="s">
        <v>473</v>
      </c>
      <c r="G32" s="390">
        <v>700</v>
      </c>
      <c r="H32" s="390"/>
      <c r="I32" s="206"/>
      <c r="J32" s="3">
        <v>22203</v>
      </c>
      <c r="K32" s="3">
        <v>113</v>
      </c>
      <c r="L32" s="206">
        <v>20</v>
      </c>
    </row>
    <row r="33" spans="1:13" ht="16.5" customHeight="1" x14ac:dyDescent="0.15">
      <c r="A33" s="209"/>
      <c r="B33" s="581"/>
      <c r="C33" s="548"/>
      <c r="D33" s="580"/>
      <c r="E33" s="534"/>
      <c r="F33" s="439" t="s">
        <v>627</v>
      </c>
      <c r="G33" s="367">
        <v>300</v>
      </c>
      <c r="H33" s="367"/>
      <c r="I33" s="209"/>
      <c r="J33" s="207">
        <v>22210</v>
      </c>
      <c r="K33" s="207">
        <v>113</v>
      </c>
      <c r="L33" s="305">
        <v>21</v>
      </c>
    </row>
    <row r="34" spans="1:13" ht="16.5" customHeight="1" x14ac:dyDescent="0.15">
      <c r="A34" s="209"/>
      <c r="B34" s="571" t="s">
        <v>762</v>
      </c>
      <c r="C34" s="541" t="s">
        <v>123</v>
      </c>
      <c r="D34" s="535">
        <f>SUM(G34:G38)</f>
        <v>11000</v>
      </c>
      <c r="E34" s="532">
        <f>SUM(H34:H38)</f>
        <v>0</v>
      </c>
      <c r="F34" s="210" t="s">
        <v>549</v>
      </c>
      <c r="G34" s="389">
        <v>3300</v>
      </c>
      <c r="H34" s="389"/>
      <c r="I34" s="210"/>
      <c r="J34" s="2">
        <v>22203</v>
      </c>
      <c r="K34" s="2">
        <v>116</v>
      </c>
      <c r="L34" s="2">
        <v>1</v>
      </c>
    </row>
    <row r="35" spans="1:13" ht="16.5" customHeight="1" x14ac:dyDescent="0.15">
      <c r="A35" s="209"/>
      <c r="B35" s="571"/>
      <c r="C35" s="541"/>
      <c r="D35" s="535"/>
      <c r="E35" s="533"/>
      <c r="F35" s="10" t="s">
        <v>550</v>
      </c>
      <c r="G35" s="390">
        <v>2900</v>
      </c>
      <c r="H35" s="390"/>
      <c r="I35" s="206"/>
      <c r="J35" s="206">
        <v>22203</v>
      </c>
      <c r="K35" s="206">
        <v>116</v>
      </c>
      <c r="L35" s="206">
        <v>2</v>
      </c>
    </row>
    <row r="36" spans="1:13" ht="16.5" customHeight="1" x14ac:dyDescent="0.15">
      <c r="A36" s="209"/>
      <c r="B36" s="571"/>
      <c r="C36" s="541"/>
      <c r="D36" s="535"/>
      <c r="E36" s="533"/>
      <c r="F36" s="446" t="s">
        <v>551</v>
      </c>
      <c r="G36" s="390">
        <v>1850</v>
      </c>
      <c r="H36" s="390"/>
      <c r="I36" s="206"/>
      <c r="J36" s="206">
        <v>22203</v>
      </c>
      <c r="K36" s="206">
        <v>116</v>
      </c>
      <c r="L36" s="206">
        <v>3</v>
      </c>
    </row>
    <row r="37" spans="1:13" ht="16.5" customHeight="1" x14ac:dyDescent="0.15">
      <c r="A37" s="209"/>
      <c r="B37" s="571"/>
      <c r="C37" s="541"/>
      <c r="D37" s="535"/>
      <c r="E37" s="533"/>
      <c r="F37" s="206" t="s">
        <v>552</v>
      </c>
      <c r="G37" s="390">
        <v>1400</v>
      </c>
      <c r="H37" s="390"/>
      <c r="I37" s="206"/>
      <c r="J37" s="206">
        <v>22203</v>
      </c>
      <c r="K37" s="206">
        <v>116</v>
      </c>
      <c r="L37" s="206">
        <v>4</v>
      </c>
    </row>
    <row r="38" spans="1:13" ht="16.5" customHeight="1" x14ac:dyDescent="0.15">
      <c r="A38" s="209"/>
      <c r="B38" s="571"/>
      <c r="C38" s="541"/>
      <c r="D38" s="535"/>
      <c r="E38" s="533"/>
      <c r="F38" s="207" t="s">
        <v>553</v>
      </c>
      <c r="G38" s="391">
        <v>1550</v>
      </c>
      <c r="H38" s="391"/>
      <c r="I38" s="207"/>
      <c r="J38" s="207">
        <v>22203</v>
      </c>
      <c r="K38" s="207">
        <v>116</v>
      </c>
      <c r="L38" s="207">
        <v>5</v>
      </c>
    </row>
    <row r="39" spans="1:13" ht="16.5" customHeight="1" x14ac:dyDescent="0.15">
      <c r="A39" s="209"/>
      <c r="B39" s="592" t="s">
        <v>763</v>
      </c>
      <c r="C39" s="551" t="s">
        <v>153</v>
      </c>
      <c r="D39" s="536">
        <f>SUM(G39:G40)</f>
        <v>2500</v>
      </c>
      <c r="E39" s="532">
        <f>SUM(H39:H40)</f>
        <v>0</v>
      </c>
      <c r="F39" s="2" t="s">
        <v>471</v>
      </c>
      <c r="G39" s="151">
        <v>1700</v>
      </c>
      <c r="H39" s="151"/>
      <c r="I39" s="2"/>
      <c r="J39" s="2">
        <v>22203</v>
      </c>
      <c r="K39" s="2">
        <v>118</v>
      </c>
      <c r="L39" s="2">
        <v>10</v>
      </c>
    </row>
    <row r="40" spans="1:13" ht="16.5" customHeight="1" x14ac:dyDescent="0.15">
      <c r="A40" s="209"/>
      <c r="B40" s="593"/>
      <c r="C40" s="594"/>
      <c r="D40" s="595"/>
      <c r="E40" s="591"/>
      <c r="F40" s="206" t="s">
        <v>925</v>
      </c>
      <c r="G40" s="390">
        <v>800</v>
      </c>
      <c r="H40" s="390"/>
      <c r="I40" s="206"/>
      <c r="J40" s="206">
        <v>22203</v>
      </c>
      <c r="K40" s="206">
        <v>118</v>
      </c>
      <c r="L40" s="206">
        <v>11</v>
      </c>
    </row>
    <row r="41" spans="1:13" ht="16.5" customHeight="1" x14ac:dyDescent="0.15">
      <c r="A41" s="209"/>
      <c r="B41" s="554" t="s">
        <v>901</v>
      </c>
      <c r="C41" s="582" t="s">
        <v>123</v>
      </c>
      <c r="D41" s="585">
        <f>SUM(G41:G43)</f>
        <v>2000</v>
      </c>
      <c r="E41" s="588">
        <f>SUM(H41:H43)</f>
        <v>0</v>
      </c>
      <c r="F41" s="447" t="s">
        <v>472</v>
      </c>
      <c r="G41" s="389">
        <v>1690</v>
      </c>
      <c r="H41" s="389"/>
      <c r="I41" s="210"/>
      <c r="J41" s="210">
        <v>22203</v>
      </c>
      <c r="K41" s="210">
        <v>120</v>
      </c>
      <c r="L41" s="210">
        <v>10</v>
      </c>
      <c r="M41" s="448"/>
    </row>
    <row r="42" spans="1:13" ht="16.5" customHeight="1" x14ac:dyDescent="0.15">
      <c r="A42" s="209"/>
      <c r="B42" s="544"/>
      <c r="C42" s="583"/>
      <c r="D42" s="586"/>
      <c r="E42" s="589"/>
      <c r="F42" s="445" t="s">
        <v>473</v>
      </c>
      <c r="G42" s="390">
        <v>275</v>
      </c>
      <c r="H42" s="390"/>
      <c r="I42" s="206"/>
      <c r="J42" s="206">
        <v>22203</v>
      </c>
      <c r="K42" s="206">
        <v>120</v>
      </c>
      <c r="L42" s="206">
        <v>11</v>
      </c>
    </row>
    <row r="43" spans="1:13" ht="16.5" customHeight="1" x14ac:dyDescent="0.15">
      <c r="A43" s="209"/>
      <c r="B43" s="546"/>
      <c r="C43" s="584"/>
      <c r="D43" s="587"/>
      <c r="E43" s="590"/>
      <c r="F43" s="439" t="s">
        <v>627</v>
      </c>
      <c r="G43" s="367">
        <v>35</v>
      </c>
      <c r="H43" s="367"/>
      <c r="I43" s="209"/>
      <c r="J43" s="209">
        <v>22210</v>
      </c>
      <c r="K43" s="209">
        <v>120</v>
      </c>
      <c r="L43" s="209">
        <v>12</v>
      </c>
    </row>
    <row r="44" spans="1:13" ht="16.5" customHeight="1" x14ac:dyDescent="0.15">
      <c r="A44" s="215"/>
      <c r="B44" s="539" t="s">
        <v>260</v>
      </c>
      <c r="C44" s="540"/>
      <c r="D44" s="90">
        <f>SUM(D7:D43)</f>
        <v>47400</v>
      </c>
      <c r="E44" s="91">
        <f>SUM(E7:E43)</f>
        <v>0</v>
      </c>
      <c r="F44" s="7"/>
      <c r="G44" s="159"/>
      <c r="H44" s="194"/>
      <c r="I44" s="7"/>
      <c r="J44" s="7"/>
      <c r="K44" s="7"/>
      <c r="L44" s="7"/>
    </row>
    <row r="45" spans="1:13" s="12" customFormat="1" ht="16.5" customHeight="1" x14ac:dyDescent="0.15">
      <c r="A45" s="538" t="s">
        <v>1138</v>
      </c>
      <c r="B45" s="538"/>
      <c r="C45" s="538"/>
      <c r="D45" s="538"/>
      <c r="E45" s="538"/>
      <c r="F45" s="538"/>
      <c r="G45" s="538"/>
      <c r="H45" s="538"/>
      <c r="I45" s="538"/>
    </row>
  </sheetData>
  <mergeCells count="26">
    <mergeCell ref="E23:E33"/>
    <mergeCell ref="D23:D33"/>
    <mergeCell ref="C23:C33"/>
    <mergeCell ref="B23:B33"/>
    <mergeCell ref="A45:I45"/>
    <mergeCell ref="B44:C44"/>
    <mergeCell ref="B41:B43"/>
    <mergeCell ref="C41:C43"/>
    <mergeCell ref="D41:D43"/>
    <mergeCell ref="E41:E43"/>
    <mergeCell ref="E39:E40"/>
    <mergeCell ref="E34:E38"/>
    <mergeCell ref="B39:B40"/>
    <mergeCell ref="C39:C40"/>
    <mergeCell ref="D39:D40"/>
    <mergeCell ref="C34:C38"/>
    <mergeCell ref="B34:B38"/>
    <mergeCell ref="D34:D38"/>
    <mergeCell ref="B9:B12"/>
    <mergeCell ref="C9:C12"/>
    <mergeCell ref="D9:D12"/>
    <mergeCell ref="E9:E12"/>
    <mergeCell ref="B13:B22"/>
    <mergeCell ref="C13:C22"/>
    <mergeCell ref="D13:D22"/>
    <mergeCell ref="E13:E22"/>
  </mergeCells>
  <phoneticPr fontId="2"/>
  <hyperlinks>
    <hyperlink ref="A5" location="東中西!A1" display="（11）" xr:uid="{D12FDBEF-8CFD-4B48-B63A-ADC8EDAE5A55}"/>
    <hyperlink ref="B5" location="東中西!A1" display="沼津市" xr:uid="{18C5232C-42A5-4CA4-993F-922745E5FB7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9:D10 D41 E9:E10 D39 E39:E40 D8:E8 E43 E41 D34:D38 E34:E38 E11:E12 D11:D12" formulaRange="1"/>
    <ignoredError sqref="A5"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33"/>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52" customWidth="1"/>
    <col min="5" max="5" width="8.125" style="12" customWidth="1"/>
    <col min="6" max="6" width="27.625" style="12" customWidth="1"/>
    <col min="7" max="8" width="8.125" style="152" customWidth="1"/>
    <col min="9" max="9" width="18" style="12" customWidth="1"/>
    <col min="10" max="12" width="9" style="5" hidden="1" customWidth="1"/>
    <col min="13" max="16384" width="9" style="5"/>
  </cols>
  <sheetData>
    <row r="1" spans="1:12" s="12" customFormat="1" ht="16.5" customHeight="1" x14ac:dyDescent="0.15">
      <c r="A1" s="302"/>
      <c r="D1" s="183"/>
      <c r="G1" s="183"/>
      <c r="H1" s="152"/>
      <c r="J1" s="12" t="s">
        <v>631</v>
      </c>
    </row>
    <row r="2" spans="1:12" s="12" customFormat="1" ht="16.5" customHeight="1" x14ac:dyDescent="0.15">
      <c r="B2" s="193"/>
      <c r="C2" s="193"/>
      <c r="D2" s="193"/>
      <c r="E2" s="193"/>
      <c r="F2" s="193"/>
      <c r="G2" s="183"/>
      <c r="H2" s="152"/>
    </row>
    <row r="3" spans="1:12" s="12" customFormat="1" ht="16.5" customHeight="1" x14ac:dyDescent="0.15">
      <c r="B3" s="193"/>
      <c r="C3" s="193"/>
      <c r="D3" s="193"/>
      <c r="E3" s="193"/>
      <c r="F3" s="193"/>
      <c r="G3" s="183"/>
      <c r="H3" s="152"/>
    </row>
    <row r="4" spans="1:12" s="12" customFormat="1" ht="16.5" customHeight="1" x14ac:dyDescent="0.15">
      <c r="D4" s="183"/>
      <c r="G4" s="183"/>
      <c r="H4" s="152"/>
    </row>
    <row r="5" spans="1:12" ht="20.100000000000001" customHeight="1" x14ac:dyDescent="0.15">
      <c r="A5" s="360" t="s">
        <v>611</v>
      </c>
      <c r="B5" s="362" t="s">
        <v>156</v>
      </c>
      <c r="C5" s="190"/>
      <c r="D5" s="191"/>
      <c r="E5" s="191"/>
      <c r="F5" s="102">
        <f>D32</f>
        <v>42100</v>
      </c>
      <c r="G5" s="185" t="s">
        <v>112</v>
      </c>
      <c r="H5" s="192"/>
      <c r="I5" s="190"/>
    </row>
    <row r="6" spans="1:12" ht="16.5" customHeight="1" x14ac:dyDescent="0.15">
      <c r="A6" s="81" t="s">
        <v>101</v>
      </c>
      <c r="B6" s="81" t="s">
        <v>102</v>
      </c>
      <c r="C6" s="82" t="s">
        <v>103</v>
      </c>
      <c r="D6" s="83" t="s">
        <v>104</v>
      </c>
      <c r="E6" s="81" t="s">
        <v>105</v>
      </c>
      <c r="F6" s="81" t="s">
        <v>101</v>
      </c>
      <c r="G6" s="83" t="s">
        <v>107</v>
      </c>
      <c r="H6" s="85" t="s">
        <v>108</v>
      </c>
      <c r="I6" s="81" t="s">
        <v>109</v>
      </c>
      <c r="J6" s="81" t="s">
        <v>30</v>
      </c>
      <c r="K6" s="82" t="s">
        <v>632</v>
      </c>
      <c r="L6" s="81" t="s">
        <v>633</v>
      </c>
    </row>
    <row r="7" spans="1:12" ht="16.5" customHeight="1" x14ac:dyDescent="0.15">
      <c r="A7" s="212" t="s">
        <v>156</v>
      </c>
      <c r="B7" s="547" t="s">
        <v>850</v>
      </c>
      <c r="C7" s="547" t="s">
        <v>168</v>
      </c>
      <c r="D7" s="549">
        <f>SUM(G7:G14)</f>
        <v>18500</v>
      </c>
      <c r="E7" s="550">
        <f>SUM(H7:H14)</f>
        <v>0</v>
      </c>
      <c r="F7" s="1" t="s">
        <v>134</v>
      </c>
      <c r="G7" s="149">
        <v>3250</v>
      </c>
      <c r="H7" s="149"/>
      <c r="I7" s="1"/>
      <c r="J7" s="1">
        <v>22210</v>
      </c>
      <c r="K7" s="1">
        <v>131</v>
      </c>
      <c r="L7" s="1">
        <v>16</v>
      </c>
    </row>
    <row r="8" spans="1:12" ht="16.5" customHeight="1" x14ac:dyDescent="0.15">
      <c r="A8" s="209"/>
      <c r="B8" s="541"/>
      <c r="C8" s="541"/>
      <c r="D8" s="535"/>
      <c r="E8" s="533"/>
      <c r="F8" s="206" t="s">
        <v>135</v>
      </c>
      <c r="G8" s="390">
        <v>3700</v>
      </c>
      <c r="H8" s="390"/>
      <c r="I8" s="206"/>
      <c r="J8" s="206">
        <v>22210</v>
      </c>
      <c r="K8" s="206">
        <v>131</v>
      </c>
      <c r="L8" s="206">
        <v>17</v>
      </c>
    </row>
    <row r="9" spans="1:12" ht="16.5" customHeight="1" x14ac:dyDescent="0.15">
      <c r="A9" s="209"/>
      <c r="B9" s="541"/>
      <c r="C9" s="541"/>
      <c r="D9" s="535"/>
      <c r="E9" s="533"/>
      <c r="F9" s="206" t="s">
        <v>160</v>
      </c>
      <c r="G9" s="390">
        <v>1400</v>
      </c>
      <c r="H9" s="390"/>
      <c r="I9" s="206"/>
      <c r="J9" s="206">
        <v>22210</v>
      </c>
      <c r="K9" s="206">
        <v>131</v>
      </c>
      <c r="L9" s="206">
        <v>5</v>
      </c>
    </row>
    <row r="10" spans="1:12" ht="16.5" customHeight="1" x14ac:dyDescent="0.15">
      <c r="A10" s="209"/>
      <c r="B10" s="541"/>
      <c r="C10" s="541"/>
      <c r="D10" s="535"/>
      <c r="E10" s="533"/>
      <c r="F10" s="206" t="s">
        <v>161</v>
      </c>
      <c r="G10" s="390">
        <v>1400</v>
      </c>
      <c r="H10" s="390"/>
      <c r="I10" s="206"/>
      <c r="J10" s="206">
        <v>22210</v>
      </c>
      <c r="K10" s="206">
        <v>131</v>
      </c>
      <c r="L10" s="206">
        <v>6</v>
      </c>
    </row>
    <row r="11" spans="1:12" ht="16.5" customHeight="1" x14ac:dyDescent="0.15">
      <c r="A11" s="209"/>
      <c r="B11" s="541"/>
      <c r="C11" s="541"/>
      <c r="D11" s="535"/>
      <c r="E11" s="533"/>
      <c r="F11" s="206" t="s">
        <v>162</v>
      </c>
      <c r="G11" s="390">
        <v>1650</v>
      </c>
      <c r="H11" s="390"/>
      <c r="I11" s="206"/>
      <c r="J11" s="206">
        <v>22210</v>
      </c>
      <c r="K11" s="206">
        <v>131</v>
      </c>
      <c r="L11" s="206">
        <v>7</v>
      </c>
    </row>
    <row r="12" spans="1:12" ht="16.5" customHeight="1" x14ac:dyDescent="0.15">
      <c r="A12" s="209"/>
      <c r="B12" s="541"/>
      <c r="C12" s="541"/>
      <c r="D12" s="535"/>
      <c r="E12" s="533"/>
      <c r="F12" s="206" t="s">
        <v>251</v>
      </c>
      <c r="G12" s="150">
        <v>1450</v>
      </c>
      <c r="H12" s="150"/>
      <c r="I12" s="3"/>
      <c r="J12" s="206">
        <v>22210</v>
      </c>
      <c r="K12" s="206">
        <v>131</v>
      </c>
      <c r="L12" s="206">
        <v>8</v>
      </c>
    </row>
    <row r="13" spans="1:12" ht="16.5" customHeight="1" x14ac:dyDescent="0.15">
      <c r="A13" s="209"/>
      <c r="B13" s="541"/>
      <c r="C13" s="541"/>
      <c r="D13" s="535"/>
      <c r="E13" s="533"/>
      <c r="F13" s="2" t="s">
        <v>249</v>
      </c>
      <c r="G13" s="390">
        <v>2800</v>
      </c>
      <c r="H13" s="390"/>
      <c r="I13" s="206"/>
      <c r="J13" s="210">
        <v>22210</v>
      </c>
      <c r="K13" s="210">
        <v>131</v>
      </c>
      <c r="L13" s="210">
        <v>12</v>
      </c>
    </row>
    <row r="14" spans="1:12" ht="16.5" customHeight="1" x14ac:dyDescent="0.15">
      <c r="A14" s="209"/>
      <c r="B14" s="548"/>
      <c r="C14" s="548"/>
      <c r="D14" s="537"/>
      <c r="E14" s="534"/>
      <c r="F14" s="305" t="s">
        <v>250</v>
      </c>
      <c r="G14" s="391">
        <v>2850</v>
      </c>
      <c r="H14" s="391"/>
      <c r="I14" s="207"/>
      <c r="J14" s="206">
        <v>22210</v>
      </c>
      <c r="K14" s="206">
        <v>131</v>
      </c>
      <c r="L14" s="206">
        <v>14</v>
      </c>
    </row>
    <row r="15" spans="1:12" ht="16.5" customHeight="1" x14ac:dyDescent="0.15">
      <c r="A15" s="209"/>
      <c r="B15" s="571" t="s">
        <v>764</v>
      </c>
      <c r="C15" s="541" t="s">
        <v>123</v>
      </c>
      <c r="D15" s="535">
        <f>SUM(G15:G22)</f>
        <v>8450</v>
      </c>
      <c r="E15" s="533">
        <f>SUM(H15:H22)</f>
        <v>0</v>
      </c>
      <c r="F15" s="2" t="s">
        <v>157</v>
      </c>
      <c r="G15" s="151">
        <v>1640</v>
      </c>
      <c r="H15" s="151"/>
      <c r="I15" s="2"/>
      <c r="J15" s="2">
        <v>22210</v>
      </c>
      <c r="K15" s="2">
        <v>134</v>
      </c>
      <c r="L15" s="2">
        <v>1</v>
      </c>
    </row>
    <row r="16" spans="1:12" ht="16.5" customHeight="1" x14ac:dyDescent="0.15">
      <c r="A16" s="209"/>
      <c r="B16" s="571"/>
      <c r="C16" s="541"/>
      <c r="D16" s="535"/>
      <c r="E16" s="533"/>
      <c r="F16" s="2" t="s">
        <v>158</v>
      </c>
      <c r="G16" s="151">
        <v>600</v>
      </c>
      <c r="H16" s="151"/>
      <c r="I16" s="2"/>
      <c r="J16" s="2">
        <v>22210</v>
      </c>
      <c r="K16" s="2">
        <v>134</v>
      </c>
      <c r="L16" s="2">
        <v>2</v>
      </c>
    </row>
    <row r="17" spans="1:12" ht="16.5" customHeight="1" x14ac:dyDescent="0.15">
      <c r="A17" s="209"/>
      <c r="B17" s="571"/>
      <c r="C17" s="541"/>
      <c r="D17" s="535"/>
      <c r="E17" s="533"/>
      <c r="F17" s="2" t="s">
        <v>159</v>
      </c>
      <c r="G17" s="151">
        <v>800</v>
      </c>
      <c r="H17" s="151"/>
      <c r="I17" s="2"/>
      <c r="J17" s="2">
        <v>22210</v>
      </c>
      <c r="K17" s="2">
        <v>134</v>
      </c>
      <c r="L17" s="2">
        <v>3</v>
      </c>
    </row>
    <row r="18" spans="1:12" ht="16.5" customHeight="1" x14ac:dyDescent="0.15">
      <c r="A18" s="209"/>
      <c r="B18" s="571"/>
      <c r="C18" s="541"/>
      <c r="D18" s="535"/>
      <c r="E18" s="533"/>
      <c r="F18" s="2" t="s">
        <v>165</v>
      </c>
      <c r="G18" s="151">
        <v>850</v>
      </c>
      <c r="H18" s="151"/>
      <c r="I18" s="2"/>
      <c r="J18" s="2">
        <v>22210</v>
      </c>
      <c r="K18" s="2">
        <v>134</v>
      </c>
      <c r="L18" s="2">
        <v>5</v>
      </c>
    </row>
    <row r="19" spans="1:12" ht="16.5" customHeight="1" x14ac:dyDescent="0.15">
      <c r="A19" s="209"/>
      <c r="B19" s="571"/>
      <c r="C19" s="541"/>
      <c r="D19" s="535"/>
      <c r="E19" s="533"/>
      <c r="F19" s="2" t="s">
        <v>162</v>
      </c>
      <c r="G19" s="151">
        <v>750</v>
      </c>
      <c r="H19" s="151"/>
      <c r="I19" s="2"/>
      <c r="J19" s="2">
        <v>22210</v>
      </c>
      <c r="K19" s="2">
        <v>134</v>
      </c>
      <c r="L19" s="2">
        <v>7</v>
      </c>
    </row>
    <row r="20" spans="1:12" ht="16.5" customHeight="1" x14ac:dyDescent="0.15">
      <c r="A20" s="209"/>
      <c r="B20" s="571"/>
      <c r="C20" s="541"/>
      <c r="D20" s="535"/>
      <c r="E20" s="533"/>
      <c r="F20" s="2" t="s">
        <v>163</v>
      </c>
      <c r="G20" s="151">
        <v>1460</v>
      </c>
      <c r="H20" s="151"/>
      <c r="I20" s="2"/>
      <c r="J20" s="2">
        <v>22210</v>
      </c>
      <c r="K20" s="2">
        <v>134</v>
      </c>
      <c r="L20" s="2">
        <v>8</v>
      </c>
    </row>
    <row r="21" spans="1:12" ht="16.5" customHeight="1" x14ac:dyDescent="0.15">
      <c r="A21" s="209"/>
      <c r="B21" s="571"/>
      <c r="C21" s="541"/>
      <c r="D21" s="535"/>
      <c r="E21" s="533"/>
      <c r="F21" s="2" t="s">
        <v>263</v>
      </c>
      <c r="G21" s="151">
        <v>1750</v>
      </c>
      <c r="H21" s="151"/>
      <c r="I21" s="206"/>
      <c r="J21" s="206">
        <v>22210</v>
      </c>
      <c r="K21" s="206">
        <v>134</v>
      </c>
      <c r="L21" s="206">
        <v>9</v>
      </c>
    </row>
    <row r="22" spans="1:12" ht="16.5" customHeight="1" x14ac:dyDescent="0.15">
      <c r="A22" s="209"/>
      <c r="B22" s="581"/>
      <c r="C22" s="548"/>
      <c r="D22" s="537"/>
      <c r="E22" s="534"/>
      <c r="F22" s="305" t="s">
        <v>166</v>
      </c>
      <c r="G22" s="371">
        <v>600</v>
      </c>
      <c r="H22" s="371"/>
      <c r="I22" s="305"/>
      <c r="J22" s="305">
        <v>22210</v>
      </c>
      <c r="K22" s="305">
        <v>134</v>
      </c>
      <c r="L22" s="305">
        <v>10</v>
      </c>
    </row>
    <row r="23" spans="1:12" ht="16.5" customHeight="1" x14ac:dyDescent="0.15">
      <c r="A23" s="209"/>
      <c r="B23" s="554" t="s">
        <v>765</v>
      </c>
      <c r="C23" s="551" t="s">
        <v>329</v>
      </c>
      <c r="D23" s="536">
        <f>SUM(G23:G24)</f>
        <v>2500</v>
      </c>
      <c r="E23" s="532">
        <f>SUM(H23:H24)</f>
        <v>0</v>
      </c>
      <c r="F23" s="210" t="s">
        <v>359</v>
      </c>
      <c r="G23" s="389">
        <v>1230</v>
      </c>
      <c r="H23" s="389"/>
      <c r="I23" s="210"/>
      <c r="J23" s="2">
        <v>22210</v>
      </c>
      <c r="K23" s="2">
        <v>135</v>
      </c>
      <c r="L23" s="2">
        <v>1</v>
      </c>
    </row>
    <row r="24" spans="1:12" ht="16.5" customHeight="1" x14ac:dyDescent="0.15">
      <c r="A24" s="209"/>
      <c r="B24" s="544"/>
      <c r="C24" s="541"/>
      <c r="D24" s="535"/>
      <c r="E24" s="533"/>
      <c r="F24" s="207" t="s">
        <v>360</v>
      </c>
      <c r="G24" s="391">
        <v>1270</v>
      </c>
      <c r="H24" s="391"/>
      <c r="I24" s="207"/>
      <c r="J24" s="2">
        <v>22210</v>
      </c>
      <c r="K24" s="2">
        <v>135</v>
      </c>
      <c r="L24" s="2">
        <v>2</v>
      </c>
    </row>
    <row r="25" spans="1:12" ht="16.5" customHeight="1" x14ac:dyDescent="0.15">
      <c r="A25" s="209"/>
      <c r="B25" s="570" t="s">
        <v>766</v>
      </c>
      <c r="C25" s="551" t="s">
        <v>125</v>
      </c>
      <c r="D25" s="536">
        <f>SUM(G25:G26)</f>
        <v>4400</v>
      </c>
      <c r="E25" s="532">
        <f>SUM(H25:H26)</f>
        <v>0</v>
      </c>
      <c r="F25" s="209" t="s">
        <v>347</v>
      </c>
      <c r="G25" s="367">
        <v>1050</v>
      </c>
      <c r="H25" s="367"/>
      <c r="I25" s="209"/>
      <c r="J25" s="209">
        <v>22210</v>
      </c>
      <c r="K25" s="209">
        <v>136</v>
      </c>
      <c r="L25" s="209">
        <v>1</v>
      </c>
    </row>
    <row r="26" spans="1:12" ht="16.5" customHeight="1" x14ac:dyDescent="0.15">
      <c r="A26" s="209"/>
      <c r="B26" s="581"/>
      <c r="C26" s="548"/>
      <c r="D26" s="537"/>
      <c r="E26" s="534"/>
      <c r="F26" s="207" t="s">
        <v>301</v>
      </c>
      <c r="G26" s="391">
        <v>3350</v>
      </c>
      <c r="H26" s="391"/>
      <c r="I26" s="207"/>
      <c r="J26" s="207">
        <v>22210</v>
      </c>
      <c r="K26" s="207">
        <v>136</v>
      </c>
      <c r="L26" s="207">
        <v>2</v>
      </c>
    </row>
    <row r="27" spans="1:12" ht="16.5" customHeight="1" x14ac:dyDescent="0.15">
      <c r="A27" s="209"/>
      <c r="B27" s="449" t="s">
        <v>767</v>
      </c>
      <c r="C27" s="374" t="s">
        <v>168</v>
      </c>
      <c r="D27" s="377">
        <f t="shared" ref="D27:E29" si="0">SUM(G27)</f>
        <v>1800</v>
      </c>
      <c r="E27" s="379">
        <f t="shared" si="0"/>
        <v>0</v>
      </c>
      <c r="F27" s="304" t="s">
        <v>557</v>
      </c>
      <c r="G27" s="377">
        <v>1800</v>
      </c>
      <c r="H27" s="377"/>
      <c r="I27" s="304"/>
      <c r="J27" s="304">
        <v>22210</v>
      </c>
      <c r="K27" s="304">
        <v>137</v>
      </c>
      <c r="L27" s="304">
        <v>9</v>
      </c>
    </row>
    <row r="28" spans="1:12" ht="16.5" customHeight="1" x14ac:dyDescent="0.15">
      <c r="A28" s="209"/>
      <c r="B28" s="443" t="s">
        <v>768</v>
      </c>
      <c r="C28" s="374" t="s">
        <v>123</v>
      </c>
      <c r="D28" s="377">
        <f t="shared" si="0"/>
        <v>1850</v>
      </c>
      <c r="E28" s="379">
        <f t="shared" si="0"/>
        <v>0</v>
      </c>
      <c r="F28" s="304" t="s">
        <v>558</v>
      </c>
      <c r="G28" s="377">
        <v>1850</v>
      </c>
      <c r="H28" s="377"/>
      <c r="I28" s="304"/>
      <c r="J28" s="304">
        <v>22210</v>
      </c>
      <c r="K28" s="304">
        <v>138</v>
      </c>
      <c r="L28" s="304">
        <v>9</v>
      </c>
    </row>
    <row r="29" spans="1:12" ht="16.5" customHeight="1" x14ac:dyDescent="0.15">
      <c r="A29" s="209"/>
      <c r="B29" s="443" t="s">
        <v>1008</v>
      </c>
      <c r="C29" s="374" t="s">
        <v>131</v>
      </c>
      <c r="D29" s="377">
        <f t="shared" si="0"/>
        <v>1100</v>
      </c>
      <c r="E29" s="379">
        <f t="shared" si="0"/>
        <v>0</v>
      </c>
      <c r="F29" s="304" t="s">
        <v>559</v>
      </c>
      <c r="G29" s="377">
        <v>1100</v>
      </c>
      <c r="H29" s="377"/>
      <c r="I29" s="304"/>
      <c r="J29" s="304">
        <v>22210</v>
      </c>
      <c r="K29" s="304">
        <v>139</v>
      </c>
      <c r="L29" s="304">
        <v>11</v>
      </c>
    </row>
    <row r="30" spans="1:12" ht="16.5" customHeight="1" x14ac:dyDescent="0.15">
      <c r="A30" s="209"/>
      <c r="B30" s="305" t="s">
        <v>769</v>
      </c>
      <c r="C30" s="373" t="s">
        <v>115</v>
      </c>
      <c r="D30" s="371">
        <f>SUM(G30)</f>
        <v>1450</v>
      </c>
      <c r="E30" s="369">
        <f>SUM(H30)</f>
        <v>0</v>
      </c>
      <c r="F30" s="2" t="s">
        <v>560</v>
      </c>
      <c r="G30" s="151">
        <v>1450</v>
      </c>
      <c r="H30" s="151"/>
      <c r="I30" s="2"/>
      <c r="J30" s="2">
        <v>22210</v>
      </c>
      <c r="K30" s="2">
        <v>161</v>
      </c>
      <c r="L30" s="2">
        <v>4</v>
      </c>
    </row>
    <row r="31" spans="1:12" ht="16.5" customHeight="1" x14ac:dyDescent="0.15">
      <c r="A31" s="209"/>
      <c r="B31" s="208" t="s">
        <v>821</v>
      </c>
      <c r="C31" s="382" t="s">
        <v>115</v>
      </c>
      <c r="D31" s="370">
        <f>SUM(G31)</f>
        <v>2050</v>
      </c>
      <c r="E31" s="381">
        <f>SUM(H31)</f>
        <v>0</v>
      </c>
      <c r="F31" s="440" t="s">
        <v>362</v>
      </c>
      <c r="G31" s="370">
        <v>2050</v>
      </c>
      <c r="H31" s="370"/>
      <c r="I31" s="208"/>
      <c r="J31" s="208">
        <v>22210</v>
      </c>
      <c r="K31" s="208">
        <v>162</v>
      </c>
      <c r="L31" s="208">
        <v>1</v>
      </c>
    </row>
    <row r="32" spans="1:12" ht="16.5" customHeight="1" x14ac:dyDescent="0.15">
      <c r="A32" s="216"/>
      <c r="B32" s="539" t="s">
        <v>261</v>
      </c>
      <c r="C32" s="540"/>
      <c r="D32" s="90">
        <f>SUM(D7:D31)</f>
        <v>42100</v>
      </c>
      <c r="E32" s="91">
        <f>SUM(E7:E31)</f>
        <v>0</v>
      </c>
      <c r="F32" s="450"/>
      <c r="G32" s="159"/>
      <c r="H32" s="194"/>
      <c r="I32" s="7"/>
      <c r="J32" s="7"/>
      <c r="K32" s="7"/>
      <c r="L32" s="7"/>
    </row>
    <row r="33" spans="1:9" s="12" customFormat="1" ht="16.5" customHeight="1" x14ac:dyDescent="0.15">
      <c r="A33" s="538" t="s">
        <v>1138</v>
      </c>
      <c r="B33" s="538"/>
      <c r="C33" s="538"/>
      <c r="D33" s="538"/>
      <c r="E33" s="538"/>
      <c r="F33" s="538"/>
      <c r="G33" s="538"/>
      <c r="H33" s="538"/>
      <c r="I33" s="538"/>
    </row>
  </sheetData>
  <mergeCells count="18">
    <mergeCell ref="A33:I33"/>
    <mergeCell ref="B25:B26"/>
    <mergeCell ref="C25:C26"/>
    <mergeCell ref="B32:C32"/>
    <mergeCell ref="B23:B24"/>
    <mergeCell ref="C23:C24"/>
    <mergeCell ref="D23:D24"/>
    <mergeCell ref="E23:E24"/>
    <mergeCell ref="B7:B14"/>
    <mergeCell ref="D25:D26"/>
    <mergeCell ref="C7:C14"/>
    <mergeCell ref="D7:D14"/>
    <mergeCell ref="E7:E14"/>
    <mergeCell ref="B15:B22"/>
    <mergeCell ref="E15:E22"/>
    <mergeCell ref="C15:C22"/>
    <mergeCell ref="D15:D22"/>
    <mergeCell ref="E25:E26"/>
  </mergeCells>
  <phoneticPr fontId="2"/>
  <hyperlinks>
    <hyperlink ref="A5" location="東中西!A1" display="（12）" xr:uid="{CCA7D6E9-CA4D-4947-804B-C0ADA5491715}"/>
    <hyperlink ref="B5" location="東中西!A1" display="富士市" xr:uid="{252D3F51-2150-4736-B43B-512B29E94A5A}"/>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8:D13 E7:E13 D14 E14 D25:D28 E25:E26 D19:D22 E19:E22 E16:E17 D15:D17 E18 D18" formulaRange="1"/>
    <ignoredError sqref="A5" numberStoredAsText="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23"/>
  <sheetViews>
    <sheetView zoomScale="85" zoomScaleNormal="85" workbookViewId="0">
      <selection activeCell="A5" sqref="A5"/>
    </sheetView>
  </sheetViews>
  <sheetFormatPr defaultRowHeight="16.5" customHeight="1" x14ac:dyDescent="0.15"/>
  <cols>
    <col min="1" max="1" width="7.25" style="12" customWidth="1"/>
    <col min="2" max="2" width="11.625" style="12" customWidth="1"/>
    <col min="3" max="3" width="4.25" style="12" customWidth="1"/>
    <col min="4" max="4" width="8.125" style="183" customWidth="1"/>
    <col min="5" max="5" width="8.125" style="12" customWidth="1"/>
    <col min="6" max="6" width="27.625" style="12" customWidth="1"/>
    <col min="7" max="7" width="8.125" style="183" customWidth="1"/>
    <col min="8" max="8" width="8.125" style="152" customWidth="1"/>
    <col min="9" max="9" width="18" style="12" customWidth="1"/>
    <col min="10" max="12" width="9" style="5" hidden="1" customWidth="1"/>
    <col min="13" max="16384" width="9" style="5"/>
  </cols>
  <sheetData>
    <row r="1" spans="1:12" s="12" customFormat="1" ht="16.5" customHeight="1" x14ac:dyDescent="0.15">
      <c r="A1" s="302"/>
      <c r="D1" s="183"/>
      <c r="G1" s="183"/>
      <c r="H1" s="152"/>
      <c r="J1" s="12" t="s">
        <v>631</v>
      </c>
    </row>
    <row r="2" spans="1:12" s="12" customFormat="1" ht="16.5" customHeight="1" x14ac:dyDescent="0.15">
      <c r="B2" s="193"/>
      <c r="C2" s="193"/>
      <c r="D2" s="193"/>
      <c r="E2" s="193"/>
      <c r="F2" s="193"/>
      <c r="G2" s="183"/>
      <c r="H2" s="152"/>
    </row>
    <row r="3" spans="1:12" s="12" customFormat="1" ht="16.5" customHeight="1" x14ac:dyDescent="0.15">
      <c r="B3" s="193"/>
      <c r="C3" s="193"/>
      <c r="D3" s="193"/>
      <c r="E3" s="193"/>
      <c r="F3" s="193"/>
      <c r="G3" s="183"/>
      <c r="H3" s="152"/>
    </row>
    <row r="4" spans="1:12" s="12" customFormat="1" ht="16.5" customHeight="1" x14ac:dyDescent="0.15">
      <c r="D4" s="183"/>
      <c r="G4" s="183"/>
      <c r="H4" s="152"/>
    </row>
    <row r="5" spans="1:12" ht="20.100000000000001" customHeight="1" x14ac:dyDescent="0.15">
      <c r="A5" s="360" t="s">
        <v>612</v>
      </c>
      <c r="B5" s="363" t="s">
        <v>169</v>
      </c>
      <c r="C5" s="189"/>
      <c r="D5" s="191"/>
      <c r="E5" s="191"/>
      <c r="F5" s="102">
        <f>D22</f>
        <v>24850</v>
      </c>
      <c r="G5" s="202" t="s">
        <v>112</v>
      </c>
      <c r="H5" s="192"/>
      <c r="I5" s="190"/>
    </row>
    <row r="6" spans="1:12" ht="16.5" customHeight="1" x14ac:dyDescent="0.15">
      <c r="A6" s="81" t="s">
        <v>101</v>
      </c>
      <c r="B6" s="81" t="s">
        <v>102</v>
      </c>
      <c r="C6" s="82" t="s">
        <v>103</v>
      </c>
      <c r="D6" s="83" t="s">
        <v>104</v>
      </c>
      <c r="E6" s="81" t="s">
        <v>105</v>
      </c>
      <c r="F6" s="81" t="s">
        <v>101</v>
      </c>
      <c r="G6" s="83" t="s">
        <v>107</v>
      </c>
      <c r="H6" s="85" t="s">
        <v>108</v>
      </c>
      <c r="I6" s="81" t="s">
        <v>109</v>
      </c>
      <c r="J6" s="81" t="s">
        <v>30</v>
      </c>
      <c r="K6" s="82" t="s">
        <v>632</v>
      </c>
      <c r="L6" s="81" t="s">
        <v>633</v>
      </c>
    </row>
    <row r="7" spans="1:12" ht="16.5" customHeight="1" x14ac:dyDescent="0.15">
      <c r="A7" s="212" t="s">
        <v>169</v>
      </c>
      <c r="B7" s="545" t="s">
        <v>822</v>
      </c>
      <c r="C7" s="547" t="s">
        <v>115</v>
      </c>
      <c r="D7" s="549">
        <f>SUM(G7:G9)</f>
        <v>5050</v>
      </c>
      <c r="E7" s="550">
        <f>SUM(H7:H9)</f>
        <v>0</v>
      </c>
      <c r="F7" s="210" t="s">
        <v>361</v>
      </c>
      <c r="G7" s="389">
        <v>1650</v>
      </c>
      <c r="H7" s="389"/>
      <c r="I7" s="210"/>
      <c r="J7" s="210">
        <v>22207</v>
      </c>
      <c r="K7" s="210">
        <v>150</v>
      </c>
      <c r="L7" s="210">
        <v>1</v>
      </c>
    </row>
    <row r="8" spans="1:12" ht="16.5" customHeight="1" x14ac:dyDescent="0.15">
      <c r="A8" s="209"/>
      <c r="B8" s="597"/>
      <c r="C8" s="594"/>
      <c r="D8" s="535"/>
      <c r="E8" s="533"/>
      <c r="F8" s="2" t="s">
        <v>423</v>
      </c>
      <c r="G8" s="151">
        <v>2900</v>
      </c>
      <c r="H8" s="151"/>
      <c r="I8" s="2"/>
      <c r="J8" s="2">
        <v>22207</v>
      </c>
      <c r="K8" s="2">
        <v>150</v>
      </c>
      <c r="L8" s="2">
        <v>2</v>
      </c>
    </row>
    <row r="9" spans="1:12" ht="16.5" customHeight="1" x14ac:dyDescent="0.15">
      <c r="A9" s="209"/>
      <c r="B9" s="598"/>
      <c r="C9" s="596"/>
      <c r="D9" s="537"/>
      <c r="E9" s="534"/>
      <c r="F9" s="206" t="s">
        <v>424</v>
      </c>
      <c r="G9" s="390">
        <v>500</v>
      </c>
      <c r="H9" s="390"/>
      <c r="I9" s="206"/>
      <c r="J9" s="206">
        <v>22207</v>
      </c>
      <c r="K9" s="206">
        <v>150</v>
      </c>
      <c r="L9" s="206">
        <v>3</v>
      </c>
    </row>
    <row r="10" spans="1:12" ht="16.5" customHeight="1" x14ac:dyDescent="0.15">
      <c r="A10" s="209"/>
      <c r="B10" s="554" t="s">
        <v>848</v>
      </c>
      <c r="C10" s="551" t="s">
        <v>115</v>
      </c>
      <c r="D10" s="536">
        <f>SUM(G10:G11)</f>
        <v>3200</v>
      </c>
      <c r="E10" s="532">
        <f>SUM(H10:H11)</f>
        <v>0</v>
      </c>
      <c r="F10" s="210" t="s">
        <v>425</v>
      </c>
      <c r="G10" s="389">
        <v>2500</v>
      </c>
      <c r="H10" s="389"/>
      <c r="I10" s="210"/>
      <c r="J10" s="210">
        <v>22207</v>
      </c>
      <c r="K10" s="210">
        <v>151</v>
      </c>
      <c r="L10" s="210">
        <v>3</v>
      </c>
    </row>
    <row r="11" spans="1:12" ht="16.5" customHeight="1" x14ac:dyDescent="0.15">
      <c r="A11" s="209"/>
      <c r="B11" s="597"/>
      <c r="C11" s="541"/>
      <c r="D11" s="535"/>
      <c r="E11" s="533"/>
      <c r="F11" s="3" t="s">
        <v>882</v>
      </c>
      <c r="G11" s="150">
        <v>700</v>
      </c>
      <c r="H11" s="150"/>
      <c r="I11" s="3"/>
      <c r="J11" s="3">
        <v>22207</v>
      </c>
      <c r="K11" s="3">
        <v>151</v>
      </c>
      <c r="L11" s="3">
        <v>5</v>
      </c>
    </row>
    <row r="12" spans="1:12" ht="16.5" customHeight="1" x14ac:dyDescent="0.15">
      <c r="A12" s="209"/>
      <c r="B12" s="530" t="s">
        <v>823</v>
      </c>
      <c r="C12" s="531" t="s">
        <v>115</v>
      </c>
      <c r="D12" s="536">
        <f>SUM(G12:G15)</f>
        <v>8400</v>
      </c>
      <c r="E12" s="532">
        <f>SUM(H12:H15)</f>
        <v>0</v>
      </c>
      <c r="F12" s="210" t="s">
        <v>887</v>
      </c>
      <c r="G12" s="389">
        <v>1750</v>
      </c>
      <c r="H12" s="389"/>
      <c r="I12" s="210"/>
      <c r="J12" s="210">
        <v>22207</v>
      </c>
      <c r="K12" s="210">
        <v>152</v>
      </c>
      <c r="L12" s="210">
        <v>1</v>
      </c>
    </row>
    <row r="13" spans="1:12" ht="16.5" customHeight="1" x14ac:dyDescent="0.15">
      <c r="A13" s="209"/>
      <c r="B13" s="530"/>
      <c r="C13" s="531"/>
      <c r="D13" s="535"/>
      <c r="E13" s="533"/>
      <c r="F13" s="206" t="s">
        <v>426</v>
      </c>
      <c r="G13" s="390">
        <v>3600</v>
      </c>
      <c r="H13" s="390"/>
      <c r="I13" s="206"/>
      <c r="J13" s="206">
        <v>22207</v>
      </c>
      <c r="K13" s="206">
        <v>152</v>
      </c>
      <c r="L13" s="206">
        <v>2</v>
      </c>
    </row>
    <row r="14" spans="1:12" ht="16.5" customHeight="1" x14ac:dyDescent="0.15">
      <c r="A14" s="209"/>
      <c r="B14" s="530"/>
      <c r="C14" s="531"/>
      <c r="D14" s="535"/>
      <c r="E14" s="533"/>
      <c r="F14" s="206" t="s">
        <v>427</v>
      </c>
      <c r="G14" s="390">
        <v>1950</v>
      </c>
      <c r="H14" s="390"/>
      <c r="I14" s="206"/>
      <c r="J14" s="206">
        <v>22207</v>
      </c>
      <c r="K14" s="206">
        <v>152</v>
      </c>
      <c r="L14" s="206">
        <v>3</v>
      </c>
    </row>
    <row r="15" spans="1:12" ht="16.5" customHeight="1" x14ac:dyDescent="0.15">
      <c r="A15" s="209"/>
      <c r="B15" s="530"/>
      <c r="C15" s="531"/>
      <c r="D15" s="537"/>
      <c r="E15" s="534"/>
      <c r="F15" s="207" t="s">
        <v>883</v>
      </c>
      <c r="G15" s="391">
        <v>1100</v>
      </c>
      <c r="H15" s="391"/>
      <c r="I15" s="207"/>
      <c r="J15" s="207">
        <v>22207</v>
      </c>
      <c r="K15" s="207">
        <v>152</v>
      </c>
      <c r="L15" s="207">
        <v>4</v>
      </c>
    </row>
    <row r="16" spans="1:12" ht="16.5" customHeight="1" x14ac:dyDescent="0.15">
      <c r="A16" s="209"/>
      <c r="B16" s="544" t="s">
        <v>989</v>
      </c>
      <c r="C16" s="541" t="s">
        <v>115</v>
      </c>
      <c r="D16" s="535">
        <f>SUM(G16:G21)</f>
        <v>8200</v>
      </c>
      <c r="E16" s="533">
        <f>SUM(H16:H21)</f>
        <v>0</v>
      </c>
      <c r="F16" s="210" t="s">
        <v>170</v>
      </c>
      <c r="G16" s="389">
        <v>2000</v>
      </c>
      <c r="H16" s="389"/>
      <c r="I16" s="210"/>
      <c r="J16" s="210">
        <v>22207</v>
      </c>
      <c r="K16" s="210">
        <v>154</v>
      </c>
      <c r="L16" s="210">
        <v>1</v>
      </c>
    </row>
    <row r="17" spans="1:12" ht="16.5" customHeight="1" x14ac:dyDescent="0.15">
      <c r="A17" s="209"/>
      <c r="B17" s="544"/>
      <c r="C17" s="541"/>
      <c r="D17" s="535"/>
      <c r="E17" s="533"/>
      <c r="F17" s="206" t="s">
        <v>89</v>
      </c>
      <c r="G17" s="390">
        <v>1800</v>
      </c>
      <c r="H17" s="390"/>
      <c r="I17" s="206"/>
      <c r="J17" s="206">
        <v>22207</v>
      </c>
      <c r="K17" s="206">
        <v>154</v>
      </c>
      <c r="L17" s="206">
        <v>2</v>
      </c>
    </row>
    <row r="18" spans="1:12" ht="16.5" customHeight="1" x14ac:dyDescent="0.15">
      <c r="A18" s="209"/>
      <c r="B18" s="544"/>
      <c r="C18" s="541"/>
      <c r="D18" s="535"/>
      <c r="E18" s="533"/>
      <c r="F18" s="206" t="s">
        <v>880</v>
      </c>
      <c r="G18" s="390">
        <v>850</v>
      </c>
      <c r="H18" s="390"/>
      <c r="I18" s="206"/>
      <c r="J18" s="206">
        <v>22207</v>
      </c>
      <c r="K18" s="206">
        <v>154</v>
      </c>
      <c r="L18" s="206">
        <v>13</v>
      </c>
    </row>
    <row r="19" spans="1:12" ht="16.5" customHeight="1" x14ac:dyDescent="0.15">
      <c r="A19" s="209"/>
      <c r="B19" s="544"/>
      <c r="C19" s="541"/>
      <c r="D19" s="535"/>
      <c r="E19" s="533"/>
      <c r="F19" s="12" t="s">
        <v>881</v>
      </c>
      <c r="G19" s="390">
        <v>1550</v>
      </c>
      <c r="H19" s="390"/>
      <c r="I19" s="206"/>
      <c r="J19" s="206">
        <v>22207</v>
      </c>
      <c r="K19" s="206">
        <v>154</v>
      </c>
      <c r="L19" s="206">
        <v>14</v>
      </c>
    </row>
    <row r="20" spans="1:12" ht="16.5" customHeight="1" x14ac:dyDescent="0.15">
      <c r="A20" s="209"/>
      <c r="B20" s="544"/>
      <c r="C20" s="541"/>
      <c r="D20" s="535"/>
      <c r="E20" s="533"/>
      <c r="F20" s="206" t="s">
        <v>171</v>
      </c>
      <c r="G20" s="390">
        <v>500</v>
      </c>
      <c r="H20" s="390"/>
      <c r="I20" s="206"/>
      <c r="J20" s="206">
        <v>22207</v>
      </c>
      <c r="K20" s="206">
        <v>154</v>
      </c>
      <c r="L20" s="206">
        <v>4</v>
      </c>
    </row>
    <row r="21" spans="1:12" ht="16.5" customHeight="1" x14ac:dyDescent="0.15">
      <c r="A21" s="209"/>
      <c r="B21" s="544"/>
      <c r="C21" s="541"/>
      <c r="D21" s="535"/>
      <c r="E21" s="533"/>
      <c r="F21" s="3" t="s">
        <v>264</v>
      </c>
      <c r="G21" s="150">
        <v>1500</v>
      </c>
      <c r="H21" s="150"/>
      <c r="I21" s="3"/>
      <c r="J21" s="3">
        <v>22210</v>
      </c>
      <c r="K21" s="3">
        <v>154</v>
      </c>
      <c r="L21" s="3">
        <v>5</v>
      </c>
    </row>
    <row r="22" spans="1:12" ht="16.5" customHeight="1" x14ac:dyDescent="0.15">
      <c r="A22" s="217"/>
      <c r="B22" s="573" t="s">
        <v>90</v>
      </c>
      <c r="C22" s="599"/>
      <c r="D22" s="90">
        <f>SUM(D7:D21)</f>
        <v>24850</v>
      </c>
      <c r="E22" s="91">
        <f>SUM(E7:E21)</f>
        <v>0</v>
      </c>
      <c r="F22" s="7"/>
      <c r="G22" s="159"/>
      <c r="H22" s="194"/>
      <c r="I22" s="7"/>
      <c r="J22" s="7"/>
      <c r="K22" s="7"/>
      <c r="L22" s="7"/>
    </row>
    <row r="23" spans="1:12" s="12" customFormat="1" ht="16.5" customHeight="1" x14ac:dyDescent="0.15">
      <c r="A23" s="538" t="s">
        <v>1138</v>
      </c>
      <c r="B23" s="538"/>
      <c r="C23" s="538"/>
      <c r="D23" s="538"/>
      <c r="E23" s="538"/>
      <c r="F23" s="538"/>
      <c r="G23" s="538"/>
      <c r="H23" s="538"/>
      <c r="I23" s="538"/>
    </row>
  </sheetData>
  <mergeCells count="18">
    <mergeCell ref="A23:I23"/>
    <mergeCell ref="B22:C22"/>
    <mergeCell ref="B10:B11"/>
    <mergeCell ref="C10:C11"/>
    <mergeCell ref="D10:D11"/>
    <mergeCell ref="E10:E11"/>
    <mergeCell ref="E12:E15"/>
    <mergeCell ref="D16:D21"/>
    <mergeCell ref="E16:E21"/>
    <mergeCell ref="B12:B15"/>
    <mergeCell ref="C12:C15"/>
    <mergeCell ref="D12:D15"/>
    <mergeCell ref="B16:B21"/>
    <mergeCell ref="C16:C21"/>
    <mergeCell ref="C7:C9"/>
    <mergeCell ref="D7:D9"/>
    <mergeCell ref="E7:E9"/>
    <mergeCell ref="B7:B9"/>
  </mergeCells>
  <phoneticPr fontId="2"/>
  <hyperlinks>
    <hyperlink ref="A5" location="東中西!A1" display="（13）" xr:uid="{1DBBEC3C-82DD-4353-9214-918714681A94}"/>
    <hyperlink ref="B5" location="東中西!A1" display="富士宮市" xr:uid="{FE1062EB-362E-47B2-B36D-EF265317C8FC}"/>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0:D21 E20:E21 E7:E15 D7:D15 E16:E18 D16:D18" formulaRange="1"/>
    <ignoredError sqref="A5" numberStoredAsText="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1"/>
  <sheetViews>
    <sheetView zoomScale="85" zoomScaleNormal="85" workbookViewId="0">
      <selection activeCell="D17" sqref="D17"/>
    </sheetView>
  </sheetViews>
  <sheetFormatPr defaultRowHeight="12" x14ac:dyDescent="0.15"/>
  <cols>
    <col min="1" max="1" width="3.625" style="12" customWidth="1"/>
    <col min="2" max="2" width="8.125" style="12" customWidth="1"/>
    <col min="3" max="3" width="13.625" style="12" customWidth="1"/>
    <col min="4" max="4" width="6.5" style="12" customWidth="1"/>
    <col min="5" max="6" width="9.5" style="12" customWidth="1"/>
    <col min="7" max="7" width="3.625" style="12" customWidth="1"/>
    <col min="8" max="8" width="8.125" style="12" customWidth="1"/>
    <col min="9" max="9" width="13.625" style="12" customWidth="1"/>
    <col min="10" max="10" width="6.5" style="12" customWidth="1"/>
    <col min="11" max="12" width="9.5" style="12" customWidth="1"/>
    <col min="13" max="16384" width="9" style="5"/>
  </cols>
  <sheetData>
    <row r="1" spans="1:12" ht="18" customHeight="1" x14ac:dyDescent="0.15">
      <c r="A1" s="302"/>
      <c r="C1" s="364" t="s">
        <v>1139</v>
      </c>
      <c r="D1" s="529" t="s">
        <v>626</v>
      </c>
      <c r="E1" s="529"/>
      <c r="F1" s="529"/>
      <c r="G1" s="529"/>
      <c r="H1" s="529"/>
      <c r="I1" s="529"/>
      <c r="J1" s="5"/>
      <c r="K1" s="5"/>
      <c r="L1" s="5"/>
    </row>
    <row r="2" spans="1:12" ht="16.5" customHeight="1" x14ac:dyDescent="0.15">
      <c r="J2" s="5"/>
      <c r="K2" s="5"/>
      <c r="L2" s="5"/>
    </row>
    <row r="3" spans="1:12" ht="16.5" customHeight="1" x14ac:dyDescent="0.15">
      <c r="E3" s="152"/>
      <c r="I3" s="152"/>
      <c r="J3" s="173"/>
      <c r="K3" s="5"/>
      <c r="L3" s="5"/>
    </row>
    <row r="4" spans="1:12" ht="16.5" customHeight="1" x14ac:dyDescent="0.15">
      <c r="E4" s="152"/>
      <c r="I4" s="152"/>
      <c r="J4" s="173"/>
      <c r="K4" s="5"/>
      <c r="L4" s="5"/>
    </row>
    <row r="5" spans="1:12" ht="16.5" customHeight="1" x14ac:dyDescent="0.15">
      <c r="J5" s="5"/>
      <c r="K5" s="5"/>
      <c r="L5" s="5"/>
    </row>
    <row r="6" spans="1:12" ht="16.5" customHeight="1" x14ac:dyDescent="0.15">
      <c r="A6" s="512" t="s">
        <v>101</v>
      </c>
      <c r="B6" s="511"/>
      <c r="C6" s="233" t="s">
        <v>102</v>
      </c>
      <c r="D6" s="235" t="s">
        <v>103</v>
      </c>
      <c r="E6" s="235" t="s">
        <v>173</v>
      </c>
      <c r="F6" s="289" t="s">
        <v>105</v>
      </c>
      <c r="G6" s="512" t="s">
        <v>101</v>
      </c>
      <c r="H6" s="511"/>
      <c r="I6" s="235" t="s">
        <v>102</v>
      </c>
      <c r="J6" s="235" t="s">
        <v>103</v>
      </c>
      <c r="K6" s="235" t="s">
        <v>173</v>
      </c>
      <c r="L6" s="289" t="s">
        <v>105</v>
      </c>
    </row>
    <row r="7" spans="1:12" ht="16.5" customHeight="1" x14ac:dyDescent="0.15">
      <c r="A7" s="290" t="s">
        <v>9</v>
      </c>
      <c r="B7" s="348" t="s">
        <v>226</v>
      </c>
      <c r="C7" s="242" t="s">
        <v>824</v>
      </c>
      <c r="D7" s="243" t="s">
        <v>124</v>
      </c>
      <c r="E7" s="244">
        <f>SUM(静岡市清水区!D7)</f>
        <v>650</v>
      </c>
      <c r="F7" s="245">
        <f>静岡市清水区!E7</f>
        <v>0</v>
      </c>
      <c r="G7" s="291" t="s">
        <v>12</v>
      </c>
      <c r="H7" s="355" t="s">
        <v>228</v>
      </c>
      <c r="I7" s="270" t="s">
        <v>773</v>
      </c>
      <c r="J7" s="238" t="s">
        <v>115</v>
      </c>
      <c r="K7" s="154">
        <f>SUM(藤枝市!D7)</f>
        <v>11200</v>
      </c>
      <c r="L7" s="269">
        <f>藤枝市!E7</f>
        <v>0</v>
      </c>
    </row>
    <row r="8" spans="1:12" ht="16.5" customHeight="1" x14ac:dyDescent="0.15">
      <c r="A8" s="246"/>
      <c r="B8" s="354" t="s">
        <v>322</v>
      </c>
      <c r="C8" s="247" t="s">
        <v>1033</v>
      </c>
      <c r="D8" s="248" t="s">
        <v>130</v>
      </c>
      <c r="E8" s="249">
        <f>SUM(静岡市清水区!D8)</f>
        <v>2300</v>
      </c>
      <c r="F8" s="252">
        <f>静岡市清水区!E8</f>
        <v>0</v>
      </c>
      <c r="G8" s="246"/>
      <c r="H8" s="241"/>
      <c r="I8" s="266" t="s">
        <v>856</v>
      </c>
      <c r="J8" s="248" t="s">
        <v>115</v>
      </c>
      <c r="K8" s="249">
        <f>SUM(藤枝市!D19)</f>
        <v>12000</v>
      </c>
      <c r="L8" s="252">
        <f>藤枝市!E19</f>
        <v>0</v>
      </c>
    </row>
    <row r="9" spans="1:12" ht="16.5" customHeight="1" x14ac:dyDescent="0.15">
      <c r="A9" s="246"/>
      <c r="B9" s="241"/>
      <c r="C9" s="247" t="s">
        <v>825</v>
      </c>
      <c r="D9" s="248" t="s">
        <v>115</v>
      </c>
      <c r="E9" s="249">
        <f>SUM(静岡市清水区!D9)</f>
        <v>1000</v>
      </c>
      <c r="F9" s="252">
        <f>静岡市清水区!E9</f>
        <v>0</v>
      </c>
      <c r="G9" s="246"/>
      <c r="H9" s="241"/>
      <c r="I9" s="276" t="s">
        <v>774</v>
      </c>
      <c r="J9" s="277" t="s">
        <v>115</v>
      </c>
      <c r="K9" s="278">
        <f>SUM(藤枝市!D29)</f>
        <v>3850</v>
      </c>
      <c r="L9" s="285">
        <f>藤枝市!E29</f>
        <v>0</v>
      </c>
    </row>
    <row r="10" spans="1:12" ht="16.5" customHeight="1" x14ac:dyDescent="0.15">
      <c r="A10" s="246"/>
      <c r="B10" s="273"/>
      <c r="C10" s="292" t="s">
        <v>1034</v>
      </c>
      <c r="D10" s="248" t="s">
        <v>123</v>
      </c>
      <c r="E10" s="249">
        <f>SUM(静岡市清水区!D10)</f>
        <v>1300</v>
      </c>
      <c r="F10" s="252">
        <f>SUM(静岡市清水区!E10)</f>
        <v>0</v>
      </c>
      <c r="G10" s="246"/>
      <c r="H10" s="241"/>
      <c r="I10" s="267" t="s">
        <v>775</v>
      </c>
      <c r="J10" s="254" t="s">
        <v>115</v>
      </c>
      <c r="K10" s="255">
        <f>SUM(藤枝市!D34)</f>
        <v>2400</v>
      </c>
      <c r="L10" s="258">
        <f>藤枝市!E34</f>
        <v>0</v>
      </c>
    </row>
    <row r="11" spans="1:12" ht="16.5" customHeight="1" x14ac:dyDescent="0.15">
      <c r="A11" s="246"/>
      <c r="B11" s="241"/>
      <c r="C11" s="292" t="s">
        <v>826</v>
      </c>
      <c r="D11" s="248" t="s">
        <v>124</v>
      </c>
      <c r="E11" s="249">
        <f>SUM(静岡市清水区!D11)</f>
        <v>1800</v>
      </c>
      <c r="F11" s="252">
        <f>SUM(静岡市清水区!E11)</f>
        <v>0</v>
      </c>
      <c r="G11" s="512" t="s">
        <v>174</v>
      </c>
      <c r="H11" s="510"/>
      <c r="I11" s="511"/>
      <c r="J11" s="259"/>
      <c r="K11" s="260">
        <f>SUM(K7:K10)</f>
        <v>29450</v>
      </c>
      <c r="L11" s="262">
        <f>SUM(L7:L10)</f>
        <v>0</v>
      </c>
    </row>
    <row r="12" spans="1:12" ht="16.5" customHeight="1" x14ac:dyDescent="0.15">
      <c r="A12" s="246"/>
      <c r="B12" s="241"/>
      <c r="C12" s="292" t="s">
        <v>827</v>
      </c>
      <c r="D12" s="248" t="s">
        <v>125</v>
      </c>
      <c r="E12" s="249">
        <f>SUM(静岡市清水区!D12)</f>
        <v>25500</v>
      </c>
      <c r="F12" s="252">
        <f>SUM(静岡市清水区!E12)</f>
        <v>0</v>
      </c>
      <c r="G12" s="291" t="s">
        <v>13</v>
      </c>
      <c r="H12" s="354" t="s">
        <v>229</v>
      </c>
      <c r="I12" s="242" t="s">
        <v>776</v>
      </c>
      <c r="J12" s="243" t="s">
        <v>231</v>
      </c>
      <c r="K12" s="244">
        <f>SUM(島田市!D7)</f>
        <v>7900</v>
      </c>
      <c r="L12" s="269">
        <f>島田市!E7</f>
        <v>0</v>
      </c>
    </row>
    <row r="13" spans="1:12" ht="16.5" customHeight="1" x14ac:dyDescent="0.15">
      <c r="A13" s="246"/>
      <c r="B13" s="241"/>
      <c r="C13" s="292" t="s">
        <v>828</v>
      </c>
      <c r="D13" s="248" t="s">
        <v>124</v>
      </c>
      <c r="E13" s="249">
        <f>SUM(静岡市清水区!D18)</f>
        <v>10200</v>
      </c>
      <c r="F13" s="252">
        <f>SUM(静岡市清水区!E18)</f>
        <v>0</v>
      </c>
      <c r="G13" s="246"/>
      <c r="H13" s="241"/>
      <c r="I13" s="247" t="s">
        <v>879</v>
      </c>
      <c r="J13" s="248" t="s">
        <v>232</v>
      </c>
      <c r="K13" s="249">
        <f>SUM(島田市!D16)</f>
        <v>5600</v>
      </c>
      <c r="L13" s="252">
        <f>島田市!E16</f>
        <v>0</v>
      </c>
    </row>
    <row r="14" spans="1:12" ht="16.5" customHeight="1" x14ac:dyDescent="0.15">
      <c r="A14" s="246"/>
      <c r="B14" s="241"/>
      <c r="C14" s="292" t="s">
        <v>829</v>
      </c>
      <c r="D14" s="248" t="s">
        <v>123</v>
      </c>
      <c r="E14" s="249">
        <f>SUM(静岡市清水区!D24)</f>
        <v>8000</v>
      </c>
      <c r="F14" s="252">
        <f>SUM(静岡市清水区!E24)</f>
        <v>0</v>
      </c>
      <c r="G14" s="246"/>
      <c r="H14" s="241"/>
      <c r="I14" s="247" t="s">
        <v>777</v>
      </c>
      <c r="J14" s="248" t="s">
        <v>221</v>
      </c>
      <c r="K14" s="249">
        <f>SUM(島田市!D24)</f>
        <v>600</v>
      </c>
      <c r="L14" s="252">
        <f>島田市!E24</f>
        <v>0</v>
      </c>
    </row>
    <row r="15" spans="1:12" ht="16.5" customHeight="1" x14ac:dyDescent="0.15">
      <c r="A15" s="512" t="s">
        <v>174</v>
      </c>
      <c r="B15" s="510"/>
      <c r="C15" s="511"/>
      <c r="D15" s="259"/>
      <c r="E15" s="260">
        <f>SUM(E7:E14)</f>
        <v>50750</v>
      </c>
      <c r="F15" s="262">
        <f>SUM(F7:F14)</f>
        <v>0</v>
      </c>
      <c r="G15" s="246"/>
      <c r="H15" s="241"/>
      <c r="I15" s="242" t="s">
        <v>778</v>
      </c>
      <c r="J15" s="243" t="s">
        <v>115</v>
      </c>
      <c r="K15" s="244">
        <f>SUM(島田市!D26)</f>
        <v>4000</v>
      </c>
      <c r="L15" s="245">
        <f>島田市!E26</f>
        <v>0</v>
      </c>
    </row>
    <row r="16" spans="1:12" ht="16.5" customHeight="1" x14ac:dyDescent="0.15">
      <c r="A16" s="290" t="s">
        <v>10</v>
      </c>
      <c r="B16" s="355" t="s">
        <v>226</v>
      </c>
      <c r="C16" s="270" t="s">
        <v>851</v>
      </c>
      <c r="D16" s="238" t="s">
        <v>1150</v>
      </c>
      <c r="E16" s="271">
        <f>SUM(静岡市葵区・駿河区!D7)</f>
        <v>47500</v>
      </c>
      <c r="F16" s="269">
        <f>SUM(静岡市葵区・駿河区!E7)</f>
        <v>0</v>
      </c>
      <c r="G16" s="422"/>
      <c r="I16" s="264" t="s">
        <v>779</v>
      </c>
      <c r="J16" s="265" t="s">
        <v>115</v>
      </c>
      <c r="K16" s="329">
        <f>SUM(島田市!D30)</f>
        <v>1350</v>
      </c>
      <c r="L16" s="245">
        <f>島田市!E30</f>
        <v>0</v>
      </c>
    </row>
    <row r="17" spans="1:12" ht="16.5" customHeight="1" x14ac:dyDescent="0.15">
      <c r="A17" s="246"/>
      <c r="B17" s="354" t="s">
        <v>325</v>
      </c>
      <c r="C17" s="266" t="s">
        <v>986</v>
      </c>
      <c r="D17" s="248" t="s">
        <v>124</v>
      </c>
      <c r="E17" s="274">
        <f>SUM(静岡市葵区・駿河区!D24)</f>
        <v>22400</v>
      </c>
      <c r="F17" s="252">
        <f>SUM(静岡市葵区・駿河区!E24)</f>
        <v>0</v>
      </c>
      <c r="G17" s="512" t="s">
        <v>174</v>
      </c>
      <c r="H17" s="510"/>
      <c r="I17" s="511"/>
      <c r="J17" s="259"/>
      <c r="K17" s="260">
        <f>SUM(K12:K16)</f>
        <v>19450</v>
      </c>
      <c r="L17" s="262">
        <f>SUM(L12:L16)</f>
        <v>0</v>
      </c>
    </row>
    <row r="18" spans="1:12" ht="16.5" customHeight="1" x14ac:dyDescent="0.15">
      <c r="A18" s="246"/>
      <c r="B18" s="241"/>
      <c r="C18" s="266" t="s">
        <v>852</v>
      </c>
      <c r="D18" s="248" t="s">
        <v>124</v>
      </c>
      <c r="E18" s="274">
        <f>SUM(静岡市葵区・駿河区!D34)</f>
        <v>17300</v>
      </c>
      <c r="F18" s="252">
        <f>SUM(静岡市葵区・駿河区!E34)</f>
        <v>0</v>
      </c>
      <c r="G18" s="291" t="s">
        <v>14</v>
      </c>
      <c r="H18" s="348" t="s">
        <v>327</v>
      </c>
      <c r="I18" s="247" t="s">
        <v>995</v>
      </c>
      <c r="J18" s="248" t="s">
        <v>115</v>
      </c>
      <c r="K18" s="249">
        <f>SUM(榛原郡・牧之原市!D7)</f>
        <v>1100</v>
      </c>
      <c r="L18" s="245">
        <f>榛原郡・牧之原市!E7</f>
        <v>0</v>
      </c>
    </row>
    <row r="19" spans="1:12" ht="16.5" customHeight="1" x14ac:dyDescent="0.15">
      <c r="A19" s="246"/>
      <c r="B19" s="241"/>
      <c r="C19" s="266" t="s">
        <v>1028</v>
      </c>
      <c r="D19" s="248" t="s">
        <v>1027</v>
      </c>
      <c r="E19" s="274">
        <f>SUM(静岡市葵区・駿河区!D41)</f>
        <v>1250</v>
      </c>
      <c r="F19" s="252">
        <f>SUM(静岡市葵区・駿河区!E41)</f>
        <v>0</v>
      </c>
      <c r="G19" s="246"/>
      <c r="H19" s="423"/>
      <c r="I19" s="242" t="s">
        <v>780</v>
      </c>
      <c r="J19" s="243" t="s">
        <v>115</v>
      </c>
      <c r="K19" s="244">
        <f>SUM(榛原郡・牧之原市!D9)</f>
        <v>400</v>
      </c>
      <c r="L19" s="245">
        <f>榛原郡・牧之原市!E9</f>
        <v>0</v>
      </c>
    </row>
    <row r="20" spans="1:12" ht="16.5" customHeight="1" x14ac:dyDescent="0.15">
      <c r="A20" s="246"/>
      <c r="B20" s="241"/>
      <c r="C20" s="276" t="s">
        <v>1087</v>
      </c>
      <c r="D20" s="248" t="s">
        <v>1088</v>
      </c>
      <c r="E20" s="274">
        <f>SUM(静岡市葵区・駿河区!D45)</f>
        <v>900</v>
      </c>
      <c r="F20" s="285">
        <f>SUM(静岡市葵区・駿河区!E45)</f>
        <v>0</v>
      </c>
      <c r="G20" s="422"/>
      <c r="H20" s="435"/>
      <c r="I20" s="242" t="s">
        <v>781</v>
      </c>
      <c r="J20" s="243" t="s">
        <v>115</v>
      </c>
      <c r="K20" s="244">
        <f>SUM(榛原郡・牧之原市!D10)</f>
        <v>7400</v>
      </c>
      <c r="L20" s="245">
        <f>榛原郡・牧之原市!E10</f>
        <v>0</v>
      </c>
    </row>
    <row r="21" spans="1:12" ht="16.5" customHeight="1" x14ac:dyDescent="0.15">
      <c r="A21" s="246"/>
      <c r="B21" s="241"/>
      <c r="C21" s="276" t="s">
        <v>853</v>
      </c>
      <c r="D21" s="248" t="s">
        <v>123</v>
      </c>
      <c r="E21" s="274">
        <f>SUM(静岡市葵区・駿河区!D48)</f>
        <v>4250</v>
      </c>
      <c r="F21" s="285">
        <f>SUM(静岡市葵区・駿河区!E48)</f>
        <v>0</v>
      </c>
      <c r="G21" s="246"/>
      <c r="H21" s="241" t="s">
        <v>1084</v>
      </c>
      <c r="I21" s="242" t="s">
        <v>782</v>
      </c>
      <c r="J21" s="243" t="s">
        <v>115</v>
      </c>
      <c r="K21" s="244">
        <f>SUM(榛原郡・牧之原市!D16)</f>
        <v>3400</v>
      </c>
      <c r="L21" s="245">
        <f>榛原郡・牧之原市!E16</f>
        <v>0</v>
      </c>
    </row>
    <row r="22" spans="1:12" ht="16.5" customHeight="1" x14ac:dyDescent="0.15">
      <c r="A22" s="246"/>
      <c r="B22" s="241"/>
      <c r="C22" s="276" t="s">
        <v>854</v>
      </c>
      <c r="D22" s="248" t="s">
        <v>123</v>
      </c>
      <c r="E22" s="274">
        <f>SUM(静岡市葵区・駿河区!D51)</f>
        <v>1350</v>
      </c>
      <c r="F22" s="285">
        <f>SUM(静岡市葵区・駿河区!E51)</f>
        <v>0</v>
      </c>
      <c r="G22" s="246"/>
      <c r="H22" s="241"/>
      <c r="I22" s="242" t="s">
        <v>905</v>
      </c>
      <c r="J22" s="243" t="s">
        <v>221</v>
      </c>
      <c r="K22" s="244">
        <f>SUM(榛原郡・牧之原市!D19)</f>
        <v>400</v>
      </c>
      <c r="L22" s="245">
        <f>榛原郡・牧之原市!E19</f>
        <v>0</v>
      </c>
    </row>
    <row r="23" spans="1:12" ht="16.5" customHeight="1" x14ac:dyDescent="0.15">
      <c r="A23" s="246"/>
      <c r="B23" s="241"/>
      <c r="C23" s="267"/>
      <c r="D23" s="254"/>
      <c r="E23" s="280"/>
      <c r="F23" s="258"/>
      <c r="G23" s="246"/>
      <c r="H23" s="241"/>
      <c r="I23" s="242" t="s">
        <v>857</v>
      </c>
      <c r="J23" s="243" t="s">
        <v>115</v>
      </c>
      <c r="K23" s="244">
        <f>SUM(榛原郡・牧之原市!D20)</f>
        <v>1600</v>
      </c>
      <c r="L23" s="245">
        <f>榛原郡・牧之原市!E20</f>
        <v>0</v>
      </c>
    </row>
    <row r="24" spans="1:12" ht="16.5" customHeight="1" x14ac:dyDescent="0.15">
      <c r="A24" s="512" t="s">
        <v>174</v>
      </c>
      <c r="B24" s="510"/>
      <c r="C24" s="511"/>
      <c r="D24" s="259"/>
      <c r="E24" s="325">
        <f>SUM(E16:E23)</f>
        <v>94950</v>
      </c>
      <c r="F24" s="262">
        <f>SUM(F16:F23)</f>
        <v>0</v>
      </c>
      <c r="G24" s="246"/>
      <c r="H24" s="241"/>
      <c r="I24" s="247" t="s">
        <v>784</v>
      </c>
      <c r="J24" s="248" t="s">
        <v>115</v>
      </c>
      <c r="K24" s="249">
        <f>SUM(榛原郡・牧之原市!D24)</f>
        <v>1500</v>
      </c>
      <c r="L24" s="252">
        <f>榛原郡・牧之原市!E24</f>
        <v>0</v>
      </c>
    </row>
    <row r="25" spans="1:12" ht="16.5" customHeight="1" x14ac:dyDescent="0.15">
      <c r="A25" s="290" t="s">
        <v>11</v>
      </c>
      <c r="B25" s="354" t="s">
        <v>227</v>
      </c>
      <c r="C25" s="270" t="s">
        <v>770</v>
      </c>
      <c r="D25" s="238" t="s">
        <v>125</v>
      </c>
      <c r="E25" s="154">
        <f>SUM(焼津市!D7)</f>
        <v>5200</v>
      </c>
      <c r="F25" s="269">
        <f>焼津市!E7</f>
        <v>0</v>
      </c>
      <c r="G25" s="246"/>
      <c r="H25" s="241"/>
      <c r="I25" s="253" t="s">
        <v>858</v>
      </c>
      <c r="J25" s="277" t="s">
        <v>115</v>
      </c>
      <c r="K25" s="278">
        <f>SUM(榛原郡・牧之原市!D29)</f>
        <v>2400</v>
      </c>
      <c r="L25" s="285">
        <f>榛原郡・牧之原市!E29</f>
        <v>0</v>
      </c>
    </row>
    <row r="26" spans="1:12" ht="16.5" customHeight="1" x14ac:dyDescent="0.15">
      <c r="A26" s="246"/>
      <c r="B26" s="241"/>
      <c r="C26" s="266" t="s">
        <v>855</v>
      </c>
      <c r="D26" s="248" t="s">
        <v>909</v>
      </c>
      <c r="E26" s="249">
        <f>SUM(焼津市!D14)</f>
        <v>15500</v>
      </c>
      <c r="F26" s="252">
        <f>焼津市!E14</f>
        <v>0</v>
      </c>
      <c r="G26" s="512" t="s">
        <v>174</v>
      </c>
      <c r="H26" s="510"/>
      <c r="I26" s="511"/>
      <c r="J26" s="259"/>
      <c r="K26" s="260">
        <f>SUM(K18:K25)</f>
        <v>18200</v>
      </c>
      <c r="L26" s="262">
        <f>SUM(L18:L25)</f>
        <v>0</v>
      </c>
    </row>
    <row r="27" spans="1:12" ht="16.5" customHeight="1" x14ac:dyDescent="0.15">
      <c r="A27" s="246"/>
      <c r="B27" s="241"/>
      <c r="C27" s="266" t="s">
        <v>772</v>
      </c>
      <c r="D27" s="248" t="s">
        <v>123</v>
      </c>
      <c r="E27" s="249">
        <f>SUM(焼津市!D23)</f>
        <v>7400</v>
      </c>
      <c r="F27" s="252">
        <f>焼津市!E23</f>
        <v>0</v>
      </c>
      <c r="L27" s="5"/>
    </row>
    <row r="28" spans="1:12" ht="16.5" customHeight="1" x14ac:dyDescent="0.15">
      <c r="A28" s="246"/>
      <c r="B28" s="241"/>
      <c r="C28" s="266" t="s">
        <v>830</v>
      </c>
      <c r="D28" s="248" t="s">
        <v>115</v>
      </c>
      <c r="E28" s="249">
        <f>SUM(焼津市!D35)</f>
        <v>2000</v>
      </c>
      <c r="F28" s="252">
        <f>焼津市!E35</f>
        <v>0</v>
      </c>
      <c r="L28" s="5"/>
    </row>
    <row r="29" spans="1:12" ht="16.5" customHeight="1" x14ac:dyDescent="0.15">
      <c r="A29" s="246"/>
      <c r="B29" s="241"/>
      <c r="C29" s="434"/>
      <c r="D29" s="293"/>
      <c r="E29" s="294"/>
      <c r="F29" s="44"/>
      <c r="L29" s="5"/>
    </row>
    <row r="30" spans="1:12" ht="16.5" customHeight="1" x14ac:dyDescent="0.15">
      <c r="A30" s="512" t="s">
        <v>174</v>
      </c>
      <c r="B30" s="510"/>
      <c r="C30" s="511"/>
      <c r="D30" s="259"/>
      <c r="E30" s="260">
        <f>SUM(E25:E29)</f>
        <v>30100</v>
      </c>
      <c r="F30" s="262">
        <f>SUM(F25:F29)</f>
        <v>0</v>
      </c>
      <c r="L30" s="5"/>
    </row>
    <row r="31" spans="1:12" ht="16.5" customHeight="1" x14ac:dyDescent="0.15">
      <c r="L31" s="5"/>
    </row>
    <row r="32" spans="1:12" ht="16.5" customHeight="1" thickBot="1" x14ac:dyDescent="0.2">
      <c r="L32" s="5"/>
    </row>
    <row r="33" spans="9:12" ht="16.5" customHeight="1" x14ac:dyDescent="0.15">
      <c r="I33" s="607" t="s">
        <v>225</v>
      </c>
      <c r="J33" s="608"/>
      <c r="K33" s="611">
        <f>E15+E24+E30+K11+K17+K26</f>
        <v>242900</v>
      </c>
      <c r="L33" s="612"/>
    </row>
    <row r="34" spans="9:12" ht="16.5" customHeight="1" thickBot="1" x14ac:dyDescent="0.2">
      <c r="I34" s="609"/>
      <c r="J34" s="610"/>
      <c r="K34" s="613"/>
      <c r="L34" s="614"/>
    </row>
    <row r="35" spans="9:12" ht="16.5" customHeight="1" x14ac:dyDescent="0.15">
      <c r="I35" s="600" t="s">
        <v>105</v>
      </c>
      <c r="J35" s="601"/>
      <c r="K35" s="513">
        <f>F15+F24+F30+L11+L17+L26</f>
        <v>0</v>
      </c>
      <c r="L35" s="604"/>
    </row>
    <row r="36" spans="9:12" ht="16.5" customHeight="1" thickBot="1" x14ac:dyDescent="0.2">
      <c r="I36" s="602"/>
      <c r="J36" s="603"/>
      <c r="K36" s="605"/>
      <c r="L36" s="606"/>
    </row>
    <row r="37" spans="9:12" ht="16.5" customHeight="1" x14ac:dyDescent="0.15">
      <c r="I37" s="5"/>
      <c r="J37" s="5"/>
      <c r="K37" s="5"/>
      <c r="L37" s="5"/>
    </row>
    <row r="38" spans="9:12" ht="16.5" customHeight="1" x14ac:dyDescent="0.15">
      <c r="I38" s="5"/>
      <c r="J38" s="5"/>
      <c r="K38" s="5"/>
      <c r="L38" s="5"/>
    </row>
    <row r="39" spans="9:12" ht="16.5" customHeight="1" x14ac:dyDescent="0.15">
      <c r="I39" s="5"/>
      <c r="J39" s="5"/>
      <c r="K39" s="5"/>
      <c r="L39" s="5"/>
    </row>
    <row r="40" spans="9:12" ht="16.5" customHeight="1" x14ac:dyDescent="0.15"/>
    <row r="41" spans="9:12" ht="16.5" customHeight="1" x14ac:dyDescent="0.15"/>
    <row r="42" spans="9:12" ht="16.5" customHeight="1" x14ac:dyDescent="0.15"/>
    <row r="43" spans="9:12" ht="16.5" customHeight="1" x14ac:dyDescent="0.15"/>
    <row r="44" spans="9:12" ht="16.5" customHeight="1" x14ac:dyDescent="0.15"/>
    <row r="45" spans="9:12" ht="16.5" customHeight="1" x14ac:dyDescent="0.15"/>
    <row r="46" spans="9:12" ht="16.5" customHeight="1" x14ac:dyDescent="0.15"/>
    <row r="47" spans="9:12" ht="16.5" customHeight="1" x14ac:dyDescent="0.15"/>
    <row r="48" spans="9:12" ht="16.5" customHeight="1" x14ac:dyDescent="0.15"/>
    <row r="49" ht="16.5" customHeight="1" x14ac:dyDescent="0.15"/>
    <row r="50" ht="16.5" customHeight="1" x14ac:dyDescent="0.15"/>
    <row r="51" ht="16.5" customHeight="1" x14ac:dyDescent="0.15"/>
  </sheetData>
  <mergeCells count="13">
    <mergeCell ref="A30:C30"/>
    <mergeCell ref="I35:J36"/>
    <mergeCell ref="K35:L36"/>
    <mergeCell ref="I33:J34"/>
    <mergeCell ref="K33:L34"/>
    <mergeCell ref="D1:I1"/>
    <mergeCell ref="A6:B6"/>
    <mergeCell ref="G6:H6"/>
    <mergeCell ref="G17:I17"/>
    <mergeCell ref="G26:I26"/>
    <mergeCell ref="A15:C15"/>
    <mergeCell ref="G11:I11"/>
    <mergeCell ref="A24:C24"/>
  </mergeCells>
  <phoneticPr fontId="2"/>
  <hyperlinks>
    <hyperlink ref="B7" location="静岡市清水区!A1" display="静岡市" xr:uid="{D38AF518-D115-4949-B8D5-82AF40EBD70F}"/>
    <hyperlink ref="B8" location="静岡市清水区!A1" display="清水区" xr:uid="{DDB943F5-F8C1-4A88-94E4-7E50EA39454E}"/>
    <hyperlink ref="B16" location="静岡市葵区・駿河区!A1" display="静岡市" xr:uid="{4337E0AA-A647-4B10-8191-DC09C67557EB}"/>
    <hyperlink ref="B17" location="静岡市葵区・駿河区!A1" display="葵区･駿河区" xr:uid="{FB943610-3A6D-4143-82CD-B6528F0708C9}"/>
    <hyperlink ref="B25" location="焼津市!A1" display="焼津市" xr:uid="{662C1051-222B-4E0D-A8D4-D8F36469748D}"/>
    <hyperlink ref="H7" location="藤枝市!A1" display="藤枝市" xr:uid="{D7346D70-A4E7-4F24-95CE-9DA41F5DDFFF}"/>
    <hyperlink ref="H12" location="島田市!A1" display="島田市" xr:uid="{35885155-B597-4AC7-85DB-930A38E4CC05}"/>
    <hyperlink ref="H18" location="榛原郡・牧之原市!A1" display="榛原郡" xr:uid="{D0732834-4CC3-4D80-B9F6-342BC8323224}"/>
    <hyperlink ref="C1" location="東中西!A1" display="2021年下期" xr:uid="{A5CCB9A5-275D-4354-8744-FE699ADDF38D}"/>
    <hyperlink ref="D1:I1" location="東中西!A1" display="静岡県中部地区折込部数表" xr:uid="{9DD8AE14-D7ED-481B-B656-0DB36F83DA69}"/>
  </hyperlinks>
  <printOptions horizontalCentered="1"/>
  <pageMargins left="0" right="0" top="0.23" bottom="0.39370078740157483" header="0.51181102362204722" footer="0.51181102362204722"/>
  <pageSetup paperSize="9" orientation="portrait" r:id="rId1"/>
  <headerFooter alignWithMargins="0"/>
  <ignoredErrors>
    <ignoredError sqref="A31:F31 I32 A15:D15 G26:I27 G29:H38 A24:D24 D7:H7 G11:I11 D17:F18 D25:F25 E26:F26 A25:B29 D27:F27 G17:I17 G12:H16 D21:F22 D13:F13 D12 G22:H25 A21:B23 G21 A16:B19 I29 D14 J7:J27 G18:H20 A30:D30 D9:F11 A7:B14 G9:H10 E8:H8 E16:F16" numberStoredAsText="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O31"/>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73" customWidth="1"/>
    <col min="6" max="6" width="27.625" style="5" customWidth="1"/>
    <col min="7" max="8" width="8.125" style="173" customWidth="1"/>
    <col min="9" max="9" width="18" style="5" customWidth="1"/>
    <col min="10" max="12" width="9" style="5" hidden="1" customWidth="1"/>
    <col min="13" max="16384" width="9" style="5"/>
  </cols>
  <sheetData>
    <row r="1" spans="1:12" ht="16.5" customHeight="1" x14ac:dyDescent="0.15">
      <c r="A1" s="104"/>
      <c r="J1" s="5" t="s">
        <v>631</v>
      </c>
    </row>
    <row r="2" spans="1:12" ht="16.5" customHeight="1" x14ac:dyDescent="0.15">
      <c r="B2" s="428"/>
      <c r="C2" s="428"/>
      <c r="D2" s="428"/>
      <c r="E2" s="428"/>
      <c r="F2" s="428"/>
    </row>
    <row r="3" spans="1:12" ht="16.5" customHeight="1" x14ac:dyDescent="0.15">
      <c r="B3" s="428"/>
      <c r="C3" s="428"/>
      <c r="D3" s="428"/>
      <c r="E3" s="428"/>
      <c r="F3" s="428"/>
    </row>
    <row r="5" spans="1:12" ht="20.100000000000001" customHeight="1" x14ac:dyDescent="0.15">
      <c r="A5" s="360" t="s">
        <v>613</v>
      </c>
      <c r="B5" s="359" t="s">
        <v>321</v>
      </c>
      <c r="C5" s="189"/>
      <c r="D5" s="189"/>
      <c r="E5" s="189"/>
      <c r="F5" s="153">
        <f>D30</f>
        <v>50750</v>
      </c>
      <c r="G5" s="185" t="s">
        <v>112</v>
      </c>
      <c r="H5" s="192"/>
      <c r="I5" s="190"/>
    </row>
    <row r="6" spans="1:12" ht="16.5"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6.5" customHeight="1" x14ac:dyDescent="0.15">
      <c r="A7" s="382" t="s">
        <v>226</v>
      </c>
      <c r="B7" s="208" t="s">
        <v>824</v>
      </c>
      <c r="C7" s="382" t="s">
        <v>280</v>
      </c>
      <c r="D7" s="370">
        <f>SUM(G7)</f>
        <v>650</v>
      </c>
      <c r="E7" s="381">
        <f>SUM(H7:H7)</f>
        <v>0</v>
      </c>
      <c r="F7" s="210" t="s">
        <v>922</v>
      </c>
      <c r="G7" s="389">
        <v>650</v>
      </c>
      <c r="H7" s="389"/>
      <c r="I7" s="210"/>
      <c r="J7" s="210">
        <v>22103</v>
      </c>
      <c r="K7" s="210">
        <v>163</v>
      </c>
      <c r="L7" s="210">
        <v>3</v>
      </c>
    </row>
    <row r="8" spans="1:12" ht="16.5" customHeight="1" x14ac:dyDescent="0.15">
      <c r="A8" s="372" t="s">
        <v>322</v>
      </c>
      <c r="B8" s="208" t="s">
        <v>1033</v>
      </c>
      <c r="C8" s="382" t="s">
        <v>1134</v>
      </c>
      <c r="D8" s="370">
        <f>SUM(G8)</f>
        <v>2300</v>
      </c>
      <c r="E8" s="381">
        <f>SUM(H8:H8)</f>
        <v>0</v>
      </c>
      <c r="F8" s="210" t="s">
        <v>922</v>
      </c>
      <c r="G8" s="389">
        <v>2300</v>
      </c>
      <c r="H8" s="389"/>
      <c r="I8" s="210"/>
      <c r="J8" s="210">
        <v>22103</v>
      </c>
      <c r="K8" s="210">
        <v>164</v>
      </c>
      <c r="L8" s="210">
        <v>3</v>
      </c>
    </row>
    <row r="9" spans="1:12" ht="16.5" customHeight="1" x14ac:dyDescent="0.15">
      <c r="A9" s="209"/>
      <c r="B9" s="304" t="s">
        <v>825</v>
      </c>
      <c r="C9" s="374" t="s">
        <v>115</v>
      </c>
      <c r="D9" s="377">
        <f>SUM(G9)</f>
        <v>1000</v>
      </c>
      <c r="E9" s="379">
        <f>SUM(H9)</f>
        <v>0</v>
      </c>
      <c r="F9" s="304" t="s">
        <v>363</v>
      </c>
      <c r="G9" s="377">
        <v>1000</v>
      </c>
      <c r="H9" s="377"/>
      <c r="I9" s="304"/>
      <c r="J9" s="304">
        <v>22103</v>
      </c>
      <c r="K9" s="304">
        <v>166</v>
      </c>
      <c r="L9" s="304">
        <v>2</v>
      </c>
    </row>
    <row r="10" spans="1:12" ht="16.5" customHeight="1" x14ac:dyDescent="0.15">
      <c r="A10" s="209"/>
      <c r="B10" s="209" t="s">
        <v>1034</v>
      </c>
      <c r="C10" s="374" t="s">
        <v>240</v>
      </c>
      <c r="D10" s="367">
        <f t="shared" ref="D10:E11" si="0">SUM(G10)</f>
        <v>1300</v>
      </c>
      <c r="E10" s="368">
        <f t="shared" si="0"/>
        <v>0</v>
      </c>
      <c r="F10" s="304" t="s">
        <v>561</v>
      </c>
      <c r="G10" s="367">
        <v>1300</v>
      </c>
      <c r="H10" s="367"/>
      <c r="I10" s="3"/>
      <c r="J10" s="3">
        <v>22103</v>
      </c>
      <c r="K10" s="3">
        <v>172</v>
      </c>
      <c r="L10" s="3">
        <v>9</v>
      </c>
    </row>
    <row r="11" spans="1:12" ht="16.5" customHeight="1" x14ac:dyDescent="0.15">
      <c r="A11" s="209"/>
      <c r="B11" s="304" t="s">
        <v>826</v>
      </c>
      <c r="C11" s="374" t="s">
        <v>232</v>
      </c>
      <c r="D11" s="377">
        <f t="shared" si="0"/>
        <v>1800</v>
      </c>
      <c r="E11" s="379">
        <f t="shared" si="0"/>
        <v>0</v>
      </c>
      <c r="F11" s="304" t="s">
        <v>561</v>
      </c>
      <c r="G11" s="377">
        <v>1800</v>
      </c>
      <c r="H11" s="377"/>
      <c r="I11" s="304"/>
      <c r="J11" s="304">
        <v>22103</v>
      </c>
      <c r="K11" s="304">
        <v>173</v>
      </c>
      <c r="L11" s="304">
        <v>9</v>
      </c>
    </row>
    <row r="12" spans="1:12" ht="16.5" customHeight="1" x14ac:dyDescent="0.15">
      <c r="A12" s="209"/>
      <c r="B12" s="570" t="s">
        <v>1051</v>
      </c>
      <c r="C12" s="551" t="s">
        <v>282</v>
      </c>
      <c r="D12" s="536">
        <f>SUM(G12:G17)</f>
        <v>25500</v>
      </c>
      <c r="E12" s="532">
        <f>SUM(H12:H17)</f>
        <v>0</v>
      </c>
      <c r="F12" s="195" t="s">
        <v>1047</v>
      </c>
      <c r="G12" s="155">
        <v>4250</v>
      </c>
      <c r="H12" s="155"/>
      <c r="I12" s="210"/>
      <c r="J12" s="210">
        <v>22103</v>
      </c>
      <c r="K12" s="210">
        <v>174</v>
      </c>
      <c r="L12" s="210">
        <v>16</v>
      </c>
    </row>
    <row r="13" spans="1:12" ht="16.5" customHeight="1" x14ac:dyDescent="0.15">
      <c r="A13" s="209"/>
      <c r="B13" s="571"/>
      <c r="C13" s="541"/>
      <c r="D13" s="535"/>
      <c r="E13" s="533"/>
      <c r="F13" s="429" t="s">
        <v>1046</v>
      </c>
      <c r="G13" s="156">
        <v>4650</v>
      </c>
      <c r="H13" s="156"/>
      <c r="I13" s="206"/>
      <c r="J13" s="206">
        <v>22103</v>
      </c>
      <c r="K13" s="206">
        <v>174</v>
      </c>
      <c r="L13" s="206">
        <v>17</v>
      </c>
    </row>
    <row r="14" spans="1:12" ht="16.5" customHeight="1" x14ac:dyDescent="0.15">
      <c r="A14" s="209"/>
      <c r="B14" s="571"/>
      <c r="C14" s="541"/>
      <c r="D14" s="535"/>
      <c r="E14" s="533"/>
      <c r="F14" s="429" t="s">
        <v>1048</v>
      </c>
      <c r="G14" s="156">
        <v>4350</v>
      </c>
      <c r="H14" s="156"/>
      <c r="I14" s="206"/>
      <c r="J14" s="206">
        <v>22103</v>
      </c>
      <c r="K14" s="206">
        <v>174</v>
      </c>
      <c r="L14" s="206">
        <v>14</v>
      </c>
    </row>
    <row r="15" spans="1:12" ht="16.5" customHeight="1" x14ac:dyDescent="0.15">
      <c r="A15" s="209"/>
      <c r="B15" s="571"/>
      <c r="C15" s="541"/>
      <c r="D15" s="535"/>
      <c r="E15" s="533"/>
      <c r="F15" s="429" t="s">
        <v>1050</v>
      </c>
      <c r="G15" s="156">
        <v>3550</v>
      </c>
      <c r="H15" s="156"/>
      <c r="I15" s="206"/>
      <c r="J15" s="206">
        <v>22103</v>
      </c>
      <c r="K15" s="206">
        <v>174</v>
      </c>
      <c r="L15" s="206">
        <v>15</v>
      </c>
    </row>
    <row r="16" spans="1:12" ht="16.5" customHeight="1" x14ac:dyDescent="0.15">
      <c r="A16" s="209"/>
      <c r="B16" s="571"/>
      <c r="C16" s="541"/>
      <c r="D16" s="535"/>
      <c r="E16" s="533"/>
      <c r="F16" s="429" t="s">
        <v>1049</v>
      </c>
      <c r="G16" s="156">
        <v>4850</v>
      </c>
      <c r="H16" s="156"/>
      <c r="I16" s="206"/>
      <c r="J16" s="206">
        <v>22103</v>
      </c>
      <c r="K16" s="206">
        <v>174</v>
      </c>
      <c r="L16" s="206">
        <v>13</v>
      </c>
    </row>
    <row r="17" spans="1:15" ht="16.5" customHeight="1" x14ac:dyDescent="0.15">
      <c r="A17" s="209"/>
      <c r="B17" s="581"/>
      <c r="C17" s="548"/>
      <c r="D17" s="537"/>
      <c r="E17" s="534"/>
      <c r="F17" s="430" t="s">
        <v>1045</v>
      </c>
      <c r="G17" s="157">
        <v>3850</v>
      </c>
      <c r="H17" s="157"/>
      <c r="I17" s="207"/>
      <c r="J17" s="207">
        <v>22103</v>
      </c>
      <c r="K17" s="207">
        <v>174</v>
      </c>
      <c r="L17" s="207">
        <v>18</v>
      </c>
    </row>
    <row r="18" spans="1:15" ht="16.5" customHeight="1" x14ac:dyDescent="0.15">
      <c r="A18" s="209"/>
      <c r="B18" s="615" t="s">
        <v>828</v>
      </c>
      <c r="C18" s="618" t="s">
        <v>280</v>
      </c>
      <c r="D18" s="624">
        <f>SUM(G18:G23)</f>
        <v>10200</v>
      </c>
      <c r="E18" s="621">
        <f>SUM(H18:H23)</f>
        <v>0</v>
      </c>
      <c r="F18" s="195" t="s">
        <v>546</v>
      </c>
      <c r="G18" s="155">
        <v>1980</v>
      </c>
      <c r="H18" s="155"/>
      <c r="I18" s="210"/>
      <c r="J18" s="210">
        <v>22103</v>
      </c>
      <c r="K18" s="210">
        <v>175</v>
      </c>
      <c r="L18" s="210">
        <v>1</v>
      </c>
      <c r="O18" s="366"/>
    </row>
    <row r="19" spans="1:15" ht="16.5" customHeight="1" x14ac:dyDescent="0.15">
      <c r="A19" s="209"/>
      <c r="B19" s="616"/>
      <c r="C19" s="619"/>
      <c r="D19" s="625"/>
      <c r="E19" s="622"/>
      <c r="F19" s="429" t="s">
        <v>542</v>
      </c>
      <c r="G19" s="156">
        <v>1030</v>
      </c>
      <c r="H19" s="156"/>
      <c r="I19" s="206"/>
      <c r="J19" s="206">
        <v>22103</v>
      </c>
      <c r="K19" s="206">
        <v>175</v>
      </c>
      <c r="L19" s="206">
        <v>2</v>
      </c>
    </row>
    <row r="20" spans="1:15" ht="16.5" customHeight="1" x14ac:dyDescent="0.15">
      <c r="A20" s="209"/>
      <c r="B20" s="616"/>
      <c r="C20" s="619"/>
      <c r="D20" s="625"/>
      <c r="E20" s="622"/>
      <c r="F20" s="429" t="s">
        <v>541</v>
      </c>
      <c r="G20" s="156">
        <v>1720</v>
      </c>
      <c r="H20" s="156"/>
      <c r="I20" s="206"/>
      <c r="J20" s="206">
        <v>22103</v>
      </c>
      <c r="K20" s="206">
        <v>175</v>
      </c>
      <c r="L20" s="206">
        <v>3</v>
      </c>
    </row>
    <row r="21" spans="1:15" ht="16.5" customHeight="1" x14ac:dyDescent="0.15">
      <c r="A21" s="209"/>
      <c r="B21" s="616"/>
      <c r="C21" s="619"/>
      <c r="D21" s="625"/>
      <c r="E21" s="622"/>
      <c r="F21" s="429" t="s">
        <v>545</v>
      </c>
      <c r="G21" s="156">
        <v>2500</v>
      </c>
      <c r="H21" s="156"/>
      <c r="I21" s="206"/>
      <c r="J21" s="206">
        <v>22103</v>
      </c>
      <c r="K21" s="206">
        <v>175</v>
      </c>
      <c r="L21" s="206">
        <v>4</v>
      </c>
    </row>
    <row r="22" spans="1:15" ht="16.5" customHeight="1" x14ac:dyDescent="0.15">
      <c r="A22" s="209"/>
      <c r="B22" s="616"/>
      <c r="C22" s="619"/>
      <c r="D22" s="625"/>
      <c r="E22" s="622"/>
      <c r="F22" s="429" t="s">
        <v>543</v>
      </c>
      <c r="G22" s="156">
        <v>1250</v>
      </c>
      <c r="H22" s="156"/>
      <c r="I22" s="206"/>
      <c r="J22" s="206">
        <v>22103</v>
      </c>
      <c r="K22" s="206">
        <v>175</v>
      </c>
      <c r="L22" s="206">
        <v>5</v>
      </c>
    </row>
    <row r="23" spans="1:15" ht="16.5" customHeight="1" x14ac:dyDescent="0.15">
      <c r="A23" s="209"/>
      <c r="B23" s="617"/>
      <c r="C23" s="620"/>
      <c r="D23" s="626"/>
      <c r="E23" s="623"/>
      <c r="F23" s="430" t="s">
        <v>544</v>
      </c>
      <c r="G23" s="157">
        <v>1720</v>
      </c>
      <c r="H23" s="157"/>
      <c r="I23" s="207"/>
      <c r="J23" s="207">
        <v>22103</v>
      </c>
      <c r="K23" s="207">
        <v>175</v>
      </c>
      <c r="L23" s="207">
        <v>6</v>
      </c>
    </row>
    <row r="24" spans="1:15" ht="16.5" customHeight="1" x14ac:dyDescent="0.15">
      <c r="A24" s="209"/>
      <c r="B24" s="554" t="s">
        <v>829</v>
      </c>
      <c r="C24" s="551" t="s">
        <v>281</v>
      </c>
      <c r="D24" s="536">
        <f>SUM(G24:G29)</f>
        <v>8000</v>
      </c>
      <c r="E24" s="532">
        <f>SUM(H24:H29)</f>
        <v>0</v>
      </c>
      <c r="F24" s="195" t="s">
        <v>1075</v>
      </c>
      <c r="G24" s="155">
        <v>750</v>
      </c>
      <c r="H24" s="155"/>
      <c r="I24" s="210"/>
      <c r="J24" s="210">
        <v>22103</v>
      </c>
      <c r="K24" s="210">
        <v>176</v>
      </c>
      <c r="L24" s="210">
        <v>52</v>
      </c>
    </row>
    <row r="25" spans="1:15" ht="16.5" customHeight="1" x14ac:dyDescent="0.15">
      <c r="A25" s="209"/>
      <c r="B25" s="544"/>
      <c r="C25" s="541"/>
      <c r="D25" s="535"/>
      <c r="E25" s="533"/>
      <c r="F25" s="429" t="s">
        <v>1076</v>
      </c>
      <c r="G25" s="156">
        <v>1000</v>
      </c>
      <c r="H25" s="156"/>
      <c r="I25" s="206"/>
      <c r="J25" s="206">
        <v>22103</v>
      </c>
      <c r="K25" s="206">
        <v>176</v>
      </c>
      <c r="L25" s="206">
        <v>23</v>
      </c>
    </row>
    <row r="26" spans="1:15" ht="16.5" customHeight="1" x14ac:dyDescent="0.15">
      <c r="A26" s="209"/>
      <c r="B26" s="544"/>
      <c r="C26" s="541"/>
      <c r="D26" s="535"/>
      <c r="E26" s="533"/>
      <c r="F26" s="429" t="s">
        <v>1077</v>
      </c>
      <c r="G26" s="156">
        <v>1150</v>
      </c>
      <c r="H26" s="156"/>
      <c r="I26" s="206"/>
      <c r="J26" s="206">
        <v>22103</v>
      </c>
      <c r="K26" s="206">
        <v>176</v>
      </c>
      <c r="L26" s="206">
        <v>24</v>
      </c>
    </row>
    <row r="27" spans="1:15" ht="16.5" customHeight="1" x14ac:dyDescent="0.15">
      <c r="A27" s="209"/>
      <c r="B27" s="544"/>
      <c r="C27" s="541"/>
      <c r="D27" s="535"/>
      <c r="E27" s="533"/>
      <c r="F27" s="431" t="s">
        <v>1078</v>
      </c>
      <c r="G27" s="411">
        <v>1600</v>
      </c>
      <c r="H27" s="411"/>
      <c r="I27" s="3"/>
      <c r="J27" s="3">
        <v>22103</v>
      </c>
      <c r="K27" s="3">
        <v>176</v>
      </c>
      <c r="L27" s="3">
        <v>47</v>
      </c>
    </row>
    <row r="28" spans="1:15" ht="16.5" customHeight="1" x14ac:dyDescent="0.15">
      <c r="A28" s="209"/>
      <c r="B28" s="544"/>
      <c r="C28" s="541"/>
      <c r="D28" s="535"/>
      <c r="E28" s="533"/>
      <c r="F28" s="429" t="s">
        <v>1079</v>
      </c>
      <c r="G28" s="156">
        <v>1300</v>
      </c>
      <c r="H28" s="156"/>
      <c r="I28" s="206"/>
      <c r="J28" s="207">
        <v>22103</v>
      </c>
      <c r="K28" s="207">
        <v>176</v>
      </c>
      <c r="L28" s="207">
        <v>46</v>
      </c>
    </row>
    <row r="29" spans="1:15" ht="16.5" customHeight="1" x14ac:dyDescent="0.15">
      <c r="A29" s="209"/>
      <c r="B29" s="555"/>
      <c r="C29" s="552"/>
      <c r="D29" s="556"/>
      <c r="E29" s="553"/>
      <c r="F29" s="432" t="s">
        <v>1095</v>
      </c>
      <c r="G29" s="158">
        <v>2200</v>
      </c>
      <c r="H29" s="158"/>
      <c r="I29" s="216"/>
      <c r="J29" s="216">
        <v>22103</v>
      </c>
      <c r="K29" s="216">
        <v>176</v>
      </c>
      <c r="L29" s="216">
        <v>13</v>
      </c>
    </row>
    <row r="30" spans="1:15" ht="16.5" customHeight="1" x14ac:dyDescent="0.15">
      <c r="A30" s="217"/>
      <c r="B30" s="573" t="s">
        <v>323</v>
      </c>
      <c r="C30" s="574"/>
      <c r="D30" s="90">
        <f>SUM(D7:D29)</f>
        <v>50750</v>
      </c>
      <c r="E30" s="91">
        <f>SUM(E7:E29)</f>
        <v>0</v>
      </c>
      <c r="F30" s="7"/>
      <c r="G30" s="159"/>
      <c r="H30" s="194"/>
      <c r="I30" s="7"/>
      <c r="J30" s="7"/>
      <c r="K30" s="7"/>
      <c r="L30" s="7"/>
    </row>
    <row r="31" spans="1:15" s="12" customFormat="1" ht="16.5" customHeight="1" x14ac:dyDescent="0.15">
      <c r="A31" s="538" t="s">
        <v>1138</v>
      </c>
      <c r="B31" s="538"/>
      <c r="C31" s="538"/>
      <c r="D31" s="538"/>
      <c r="E31" s="538"/>
      <c r="F31" s="538"/>
      <c r="G31" s="538"/>
      <c r="H31" s="538"/>
      <c r="I31" s="538"/>
    </row>
  </sheetData>
  <mergeCells count="14">
    <mergeCell ref="D24:D29"/>
    <mergeCell ref="E24:E29"/>
    <mergeCell ref="D12:D17"/>
    <mergeCell ref="E12:E17"/>
    <mergeCell ref="A31:I31"/>
    <mergeCell ref="B18:B23"/>
    <mergeCell ref="C18:C23"/>
    <mergeCell ref="B30:C30"/>
    <mergeCell ref="E18:E23"/>
    <mergeCell ref="D18:D23"/>
    <mergeCell ref="B12:B17"/>
    <mergeCell ref="C12:C17"/>
    <mergeCell ref="B24:B29"/>
    <mergeCell ref="C24:C29"/>
  </mergeCells>
  <phoneticPr fontId="2"/>
  <hyperlinks>
    <hyperlink ref="A5" location="東中西!A1" display="（14）" xr:uid="{15B9F4CA-B60B-49E4-82FB-4C10339793AB}"/>
    <hyperlink ref="B5" location="東中西!A1" display="静岡市清水区" xr:uid="{EEB7E0C7-A178-4416-A8F0-374B0AB7FF9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E7 D18:D23 E18:E23 E8" formulaRange="1"/>
    <ignoredError sqref="A5" numberStoredAsText="1"/>
  </ignoredError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57"/>
  <sheetViews>
    <sheetView zoomScale="85" zoomScaleNormal="85" workbookViewId="0">
      <selection activeCell="J1" sqref="J1:L1048576"/>
    </sheetView>
  </sheetViews>
  <sheetFormatPr defaultRowHeight="16.5" customHeight="1" x14ac:dyDescent="0.15"/>
  <cols>
    <col min="1" max="1" width="7.25" style="5" customWidth="1"/>
    <col min="2" max="2" width="11.625" style="173" customWidth="1"/>
    <col min="3" max="3" width="4.25" style="5" customWidth="1"/>
    <col min="4" max="5" width="8.125" style="5" customWidth="1"/>
    <col min="6" max="6" width="27.625" style="173" customWidth="1"/>
    <col min="7" max="8" width="8.125" style="5" customWidth="1"/>
    <col min="9" max="9" width="17.875" style="5" customWidth="1"/>
    <col min="10" max="12" width="9" style="5" hidden="1" customWidth="1"/>
    <col min="13" max="16384" width="9" style="5"/>
  </cols>
  <sheetData>
    <row r="1" spans="1:12" ht="16.5" customHeight="1" x14ac:dyDescent="0.15">
      <c r="A1" s="302"/>
      <c r="B1" s="12"/>
      <c r="C1" s="12"/>
      <c r="D1" s="152"/>
      <c r="E1" s="12"/>
      <c r="F1" s="12"/>
      <c r="G1" s="152"/>
      <c r="H1" s="152"/>
      <c r="I1" s="12"/>
      <c r="J1" s="5" t="s">
        <v>631</v>
      </c>
    </row>
    <row r="2" spans="1:12" ht="16.5" customHeight="1" x14ac:dyDescent="0.15">
      <c r="A2" s="12"/>
      <c r="B2" s="89"/>
      <c r="C2" s="89"/>
      <c r="D2" s="89"/>
      <c r="E2" s="89"/>
      <c r="F2" s="89"/>
      <c r="G2" s="152"/>
      <c r="H2" s="152"/>
      <c r="I2" s="12"/>
    </row>
    <row r="3" spans="1:12" ht="16.5" customHeight="1" x14ac:dyDescent="0.15">
      <c r="A3" s="12"/>
      <c r="B3" s="89"/>
      <c r="C3" s="89"/>
      <c r="D3" s="89"/>
      <c r="E3" s="89"/>
      <c r="F3" s="89"/>
      <c r="G3" s="152"/>
      <c r="H3" s="152"/>
      <c r="I3" s="12"/>
    </row>
    <row r="4" spans="1:12" ht="16.5" customHeight="1" x14ac:dyDescent="0.15">
      <c r="A4" s="12"/>
      <c r="B4" s="12"/>
      <c r="C4" s="12"/>
      <c r="D4" s="152"/>
      <c r="E4" s="12"/>
      <c r="F4" s="12"/>
      <c r="G4" s="152"/>
      <c r="H4" s="152"/>
      <c r="I4" s="12"/>
    </row>
    <row r="5" spans="1:12" ht="20.100000000000001" customHeight="1" x14ac:dyDescent="0.15">
      <c r="A5" s="360" t="s">
        <v>617</v>
      </c>
      <c r="B5" s="359" t="s">
        <v>324</v>
      </c>
      <c r="C5" s="189"/>
      <c r="D5" s="189"/>
      <c r="E5" s="190"/>
      <c r="F5" s="331">
        <f>D52</f>
        <v>94950</v>
      </c>
      <c r="G5" s="185" t="s">
        <v>112</v>
      </c>
      <c r="H5" s="192"/>
      <c r="I5" s="190"/>
    </row>
    <row r="6" spans="1:12" ht="16.350000000000001"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6.350000000000001" customHeight="1" x14ac:dyDescent="0.15">
      <c r="A7" s="212" t="s">
        <v>226</v>
      </c>
      <c r="B7" s="627" t="s">
        <v>851</v>
      </c>
      <c r="C7" s="630" t="s">
        <v>1150</v>
      </c>
      <c r="D7" s="549">
        <f>SUM(G7:G23)</f>
        <v>47500</v>
      </c>
      <c r="E7" s="550">
        <f>SUM(H7:H23)</f>
        <v>0</v>
      </c>
      <c r="F7" s="199" t="s">
        <v>1038</v>
      </c>
      <c r="G7" s="149">
        <v>2450</v>
      </c>
      <c r="H7" s="149"/>
      <c r="I7" s="199"/>
      <c r="J7" s="199">
        <v>22101</v>
      </c>
      <c r="K7" s="199">
        <v>181</v>
      </c>
      <c r="L7" s="199">
        <v>101</v>
      </c>
    </row>
    <row r="8" spans="1:12" ht="16.350000000000001" customHeight="1" x14ac:dyDescent="0.15">
      <c r="A8" s="209" t="s">
        <v>464</v>
      </c>
      <c r="B8" s="628"/>
      <c r="C8" s="631"/>
      <c r="D8" s="535"/>
      <c r="E8" s="533"/>
      <c r="F8" s="11" t="s">
        <v>1063</v>
      </c>
      <c r="G8" s="390">
        <v>2000</v>
      </c>
      <c r="H8" s="390"/>
      <c r="I8" s="11"/>
      <c r="J8" s="11">
        <v>22101</v>
      </c>
      <c r="K8" s="11">
        <v>181</v>
      </c>
      <c r="L8" s="11">
        <v>102</v>
      </c>
    </row>
    <row r="9" spans="1:12" ht="16.350000000000001" customHeight="1" x14ac:dyDescent="0.15">
      <c r="A9" s="4" t="s">
        <v>463</v>
      </c>
      <c r="B9" s="628"/>
      <c r="C9" s="631"/>
      <c r="D9" s="535"/>
      <c r="E9" s="533"/>
      <c r="F9" s="11" t="s">
        <v>1036</v>
      </c>
      <c r="G9" s="390">
        <v>4200</v>
      </c>
      <c r="H9" s="390"/>
      <c r="I9" s="11"/>
      <c r="J9" s="11">
        <v>22101</v>
      </c>
      <c r="K9" s="11">
        <v>181</v>
      </c>
      <c r="L9" s="11">
        <v>103</v>
      </c>
    </row>
    <row r="10" spans="1:12" ht="16.350000000000001" customHeight="1" x14ac:dyDescent="0.15">
      <c r="A10" s="209"/>
      <c r="B10" s="628"/>
      <c r="C10" s="631"/>
      <c r="D10" s="535"/>
      <c r="E10" s="533"/>
      <c r="F10" s="11" t="s">
        <v>1044</v>
      </c>
      <c r="G10" s="390">
        <v>4100</v>
      </c>
      <c r="H10" s="390"/>
      <c r="I10" s="11"/>
      <c r="J10" s="11">
        <v>22101</v>
      </c>
      <c r="K10" s="11">
        <v>181</v>
      </c>
      <c r="L10" s="11">
        <v>104</v>
      </c>
    </row>
    <row r="11" spans="1:12" ht="16.350000000000001" customHeight="1" x14ac:dyDescent="0.15">
      <c r="A11" s="209"/>
      <c r="B11" s="628"/>
      <c r="C11" s="631"/>
      <c r="D11" s="535"/>
      <c r="E11" s="533"/>
      <c r="F11" s="11" t="s">
        <v>1043</v>
      </c>
      <c r="G11" s="390">
        <v>2000</v>
      </c>
      <c r="H11" s="390"/>
      <c r="I11" s="11"/>
      <c r="J11" s="11">
        <v>22101</v>
      </c>
      <c r="K11" s="11">
        <v>181</v>
      </c>
      <c r="L11" s="11">
        <v>105</v>
      </c>
    </row>
    <row r="12" spans="1:12" ht="16.350000000000001" customHeight="1" x14ac:dyDescent="0.15">
      <c r="A12" s="209"/>
      <c r="B12" s="628"/>
      <c r="C12" s="631"/>
      <c r="D12" s="535"/>
      <c r="E12" s="533"/>
      <c r="F12" s="11" t="s">
        <v>1040</v>
      </c>
      <c r="G12" s="390">
        <v>1650</v>
      </c>
      <c r="H12" s="390"/>
      <c r="I12" s="11"/>
      <c r="J12" s="11">
        <v>22101</v>
      </c>
      <c r="K12" s="11">
        <v>181</v>
      </c>
      <c r="L12" s="11">
        <v>106</v>
      </c>
    </row>
    <row r="13" spans="1:12" ht="16.350000000000001" customHeight="1" x14ac:dyDescent="0.15">
      <c r="A13" s="209"/>
      <c r="B13" s="628"/>
      <c r="C13" s="631"/>
      <c r="D13" s="535"/>
      <c r="E13" s="533"/>
      <c r="F13" s="11" t="s">
        <v>1041</v>
      </c>
      <c r="G13" s="390">
        <v>1500</v>
      </c>
      <c r="H13" s="390"/>
      <c r="I13" s="11"/>
      <c r="J13" s="11">
        <v>22101</v>
      </c>
      <c r="K13" s="11">
        <v>181</v>
      </c>
      <c r="L13" s="11">
        <v>107</v>
      </c>
    </row>
    <row r="14" spans="1:12" ht="16.350000000000001" customHeight="1" x14ac:dyDescent="0.15">
      <c r="A14" s="209"/>
      <c r="B14" s="628"/>
      <c r="C14" s="631"/>
      <c r="D14" s="535"/>
      <c r="E14" s="533"/>
      <c r="F14" s="11" t="s">
        <v>1042</v>
      </c>
      <c r="G14" s="390">
        <v>2650</v>
      </c>
      <c r="H14" s="390"/>
      <c r="I14" s="11"/>
      <c r="J14" s="11">
        <v>22101</v>
      </c>
      <c r="K14" s="11">
        <v>181</v>
      </c>
      <c r="L14" s="11">
        <v>108</v>
      </c>
    </row>
    <row r="15" spans="1:12" ht="16.350000000000001" customHeight="1" x14ac:dyDescent="0.15">
      <c r="A15" s="209"/>
      <c r="B15" s="628"/>
      <c r="C15" s="631"/>
      <c r="D15" s="535"/>
      <c r="E15" s="533"/>
      <c r="F15" s="11" t="s">
        <v>1140</v>
      </c>
      <c r="G15" s="390">
        <v>2800</v>
      </c>
      <c r="H15" s="390"/>
      <c r="I15" s="11"/>
      <c r="J15" s="11">
        <v>22102</v>
      </c>
      <c r="K15" s="11">
        <v>181</v>
      </c>
      <c r="L15" s="11">
        <v>109</v>
      </c>
    </row>
    <row r="16" spans="1:12" ht="16.350000000000001" customHeight="1" x14ac:dyDescent="0.15">
      <c r="A16" s="209"/>
      <c r="B16" s="628"/>
      <c r="C16" s="631"/>
      <c r="D16" s="535"/>
      <c r="E16" s="533"/>
      <c r="F16" s="11" t="s">
        <v>1141</v>
      </c>
      <c r="G16" s="390">
        <v>2650</v>
      </c>
      <c r="H16" s="390"/>
      <c r="I16" s="11"/>
      <c r="J16" s="11">
        <v>22102</v>
      </c>
      <c r="K16" s="11">
        <v>181</v>
      </c>
      <c r="L16" s="11">
        <v>110</v>
      </c>
    </row>
    <row r="17" spans="1:12" ht="16.350000000000001" customHeight="1" x14ac:dyDescent="0.15">
      <c r="A17" s="209"/>
      <c r="B17" s="628"/>
      <c r="C17" s="631"/>
      <c r="D17" s="535"/>
      <c r="E17" s="533"/>
      <c r="F17" s="11" t="s">
        <v>1142</v>
      </c>
      <c r="G17" s="390">
        <v>3700</v>
      </c>
      <c r="H17" s="390"/>
      <c r="I17" s="11"/>
      <c r="J17" s="11">
        <v>22102</v>
      </c>
      <c r="K17" s="11">
        <v>181</v>
      </c>
      <c r="L17" s="11">
        <v>111</v>
      </c>
    </row>
    <row r="18" spans="1:12" ht="16.350000000000001" customHeight="1" x14ac:dyDescent="0.15">
      <c r="A18" s="209"/>
      <c r="B18" s="628"/>
      <c r="C18" s="631"/>
      <c r="D18" s="535"/>
      <c r="E18" s="533"/>
      <c r="F18" s="11" t="s">
        <v>1143</v>
      </c>
      <c r="G18" s="390">
        <v>2950</v>
      </c>
      <c r="H18" s="390"/>
      <c r="I18" s="11"/>
      <c r="J18" s="11">
        <v>22102</v>
      </c>
      <c r="K18" s="11">
        <v>181</v>
      </c>
      <c r="L18" s="11">
        <v>112</v>
      </c>
    </row>
    <row r="19" spans="1:12" ht="16.350000000000001" customHeight="1" x14ac:dyDescent="0.15">
      <c r="A19" s="209"/>
      <c r="B19" s="628"/>
      <c r="C19" s="631"/>
      <c r="D19" s="535"/>
      <c r="E19" s="533"/>
      <c r="F19" s="11" t="s">
        <v>1144</v>
      </c>
      <c r="G19" s="390">
        <v>3300</v>
      </c>
      <c r="H19" s="390"/>
      <c r="I19" s="11"/>
      <c r="J19" s="11">
        <v>22102</v>
      </c>
      <c r="K19" s="11">
        <v>181</v>
      </c>
      <c r="L19" s="11">
        <v>113</v>
      </c>
    </row>
    <row r="20" spans="1:12" ht="16.350000000000001" customHeight="1" x14ac:dyDescent="0.15">
      <c r="A20" s="209"/>
      <c r="B20" s="628"/>
      <c r="C20" s="631"/>
      <c r="D20" s="535"/>
      <c r="E20" s="533"/>
      <c r="F20" s="11" t="s">
        <v>1145</v>
      </c>
      <c r="G20" s="390">
        <v>3600</v>
      </c>
      <c r="H20" s="390"/>
      <c r="I20" s="11"/>
      <c r="J20" s="11">
        <v>22102</v>
      </c>
      <c r="K20" s="11">
        <v>181</v>
      </c>
      <c r="L20" s="11">
        <v>114</v>
      </c>
    </row>
    <row r="21" spans="1:12" ht="16.350000000000001" customHeight="1" x14ac:dyDescent="0.15">
      <c r="A21" s="209"/>
      <c r="B21" s="628"/>
      <c r="C21" s="631"/>
      <c r="D21" s="535"/>
      <c r="E21" s="533"/>
      <c r="F21" s="11" t="s">
        <v>1146</v>
      </c>
      <c r="G21" s="390">
        <v>2750</v>
      </c>
      <c r="H21" s="390"/>
      <c r="I21" s="11"/>
      <c r="J21" s="11">
        <v>22102</v>
      </c>
      <c r="K21" s="11">
        <v>181</v>
      </c>
      <c r="L21" s="11">
        <v>115</v>
      </c>
    </row>
    <row r="22" spans="1:12" ht="16.350000000000001" customHeight="1" x14ac:dyDescent="0.15">
      <c r="A22" s="209"/>
      <c r="B22" s="628"/>
      <c r="C22" s="631"/>
      <c r="D22" s="535"/>
      <c r="E22" s="533"/>
      <c r="F22" s="11" t="s">
        <v>1037</v>
      </c>
      <c r="G22" s="390">
        <v>3550</v>
      </c>
      <c r="H22" s="390"/>
      <c r="I22" s="11"/>
      <c r="J22" s="11">
        <v>22101</v>
      </c>
      <c r="K22" s="11">
        <v>181</v>
      </c>
      <c r="L22" s="11">
        <v>116</v>
      </c>
    </row>
    <row r="23" spans="1:12" ht="16.350000000000001" customHeight="1" x14ac:dyDescent="0.15">
      <c r="A23" s="209"/>
      <c r="B23" s="629"/>
      <c r="C23" s="632"/>
      <c r="D23" s="537"/>
      <c r="E23" s="534"/>
      <c r="F23" s="396" t="s">
        <v>1147</v>
      </c>
      <c r="G23" s="391">
        <v>1650</v>
      </c>
      <c r="H23" s="391"/>
      <c r="I23" s="396"/>
      <c r="J23" s="396">
        <v>22101</v>
      </c>
      <c r="K23" s="396">
        <v>181</v>
      </c>
      <c r="L23" s="396">
        <v>117</v>
      </c>
    </row>
    <row r="24" spans="1:12" ht="16.350000000000001" customHeight="1" x14ac:dyDescent="0.15">
      <c r="A24" s="209"/>
      <c r="B24" s="633" t="s">
        <v>986</v>
      </c>
      <c r="C24" s="634" t="s">
        <v>124</v>
      </c>
      <c r="D24" s="536">
        <f>SUM(G24:G33)</f>
        <v>22400</v>
      </c>
      <c r="E24" s="532">
        <f>SUM(H24:H33)</f>
        <v>0</v>
      </c>
      <c r="F24" s="200" t="s">
        <v>1038</v>
      </c>
      <c r="G24" s="389">
        <v>3100</v>
      </c>
      <c r="H24" s="389"/>
      <c r="I24" s="200"/>
      <c r="J24" s="397">
        <v>22101</v>
      </c>
      <c r="K24" s="397">
        <v>182</v>
      </c>
      <c r="L24" s="397">
        <v>17</v>
      </c>
    </row>
    <row r="25" spans="1:12" ht="16.350000000000001" customHeight="1" x14ac:dyDescent="0.15">
      <c r="A25" s="209"/>
      <c r="B25" s="628"/>
      <c r="C25" s="631"/>
      <c r="D25" s="535"/>
      <c r="E25" s="533"/>
      <c r="F25" s="11" t="s">
        <v>1063</v>
      </c>
      <c r="G25" s="390">
        <v>2100</v>
      </c>
      <c r="H25" s="390"/>
      <c r="I25" s="11"/>
      <c r="J25" s="11">
        <v>22101</v>
      </c>
      <c r="K25" s="11">
        <v>182</v>
      </c>
      <c r="L25" s="11">
        <v>18</v>
      </c>
    </row>
    <row r="26" spans="1:12" ht="16.350000000000001" customHeight="1" x14ac:dyDescent="0.15">
      <c r="A26" s="209"/>
      <c r="B26" s="628"/>
      <c r="C26" s="631"/>
      <c r="D26" s="535"/>
      <c r="E26" s="533"/>
      <c r="F26" s="397" t="s">
        <v>1036</v>
      </c>
      <c r="G26" s="151">
        <v>2200</v>
      </c>
      <c r="H26" s="151"/>
      <c r="I26" s="397"/>
      <c r="J26" s="200">
        <v>22101</v>
      </c>
      <c r="K26" s="200">
        <v>182</v>
      </c>
      <c r="L26" s="200">
        <v>19</v>
      </c>
    </row>
    <row r="27" spans="1:12" ht="16.350000000000001" customHeight="1" x14ac:dyDescent="0.15">
      <c r="A27" s="209"/>
      <c r="B27" s="628"/>
      <c r="C27" s="631"/>
      <c r="D27" s="535"/>
      <c r="E27" s="533"/>
      <c r="F27" s="11" t="s">
        <v>1044</v>
      </c>
      <c r="G27" s="390">
        <v>4700</v>
      </c>
      <c r="H27" s="390"/>
      <c r="I27" s="11"/>
      <c r="J27" s="200">
        <v>22101</v>
      </c>
      <c r="K27" s="200">
        <v>182</v>
      </c>
      <c r="L27" s="392">
        <v>20</v>
      </c>
    </row>
    <row r="28" spans="1:12" ht="16.350000000000001" customHeight="1" x14ac:dyDescent="0.15">
      <c r="A28" s="209"/>
      <c r="B28" s="628"/>
      <c r="C28" s="631"/>
      <c r="D28" s="535"/>
      <c r="E28" s="533"/>
      <c r="F28" s="392" t="s">
        <v>1043</v>
      </c>
      <c r="G28" s="367">
        <v>1500</v>
      </c>
      <c r="H28" s="367"/>
      <c r="I28" s="392"/>
      <c r="J28" s="394">
        <v>22101</v>
      </c>
      <c r="K28" s="394">
        <v>182</v>
      </c>
      <c r="L28" s="394">
        <v>21</v>
      </c>
    </row>
    <row r="29" spans="1:12" ht="16.350000000000001" customHeight="1" x14ac:dyDescent="0.15">
      <c r="A29" s="209"/>
      <c r="B29" s="628"/>
      <c r="C29" s="631"/>
      <c r="D29" s="535"/>
      <c r="E29" s="533"/>
      <c r="F29" s="11" t="s">
        <v>1040</v>
      </c>
      <c r="G29" s="390">
        <v>2600</v>
      </c>
      <c r="H29" s="390"/>
      <c r="I29" s="11"/>
      <c r="J29" s="11">
        <v>22101</v>
      </c>
      <c r="K29" s="11">
        <v>182</v>
      </c>
      <c r="L29" s="11">
        <v>22</v>
      </c>
    </row>
    <row r="30" spans="1:12" ht="16.350000000000001" customHeight="1" x14ac:dyDescent="0.15">
      <c r="A30" s="209"/>
      <c r="B30" s="628"/>
      <c r="C30" s="631"/>
      <c r="D30" s="535"/>
      <c r="E30" s="533"/>
      <c r="F30" s="11" t="s">
        <v>1041</v>
      </c>
      <c r="G30" s="390">
        <v>1800</v>
      </c>
      <c r="H30" s="390"/>
      <c r="I30" s="11"/>
      <c r="J30" s="11">
        <v>22101</v>
      </c>
      <c r="K30" s="11">
        <v>182</v>
      </c>
      <c r="L30" s="11">
        <v>23</v>
      </c>
    </row>
    <row r="31" spans="1:12" ht="16.350000000000001" customHeight="1" x14ac:dyDescent="0.15">
      <c r="A31" s="209"/>
      <c r="B31" s="628"/>
      <c r="C31" s="631"/>
      <c r="D31" s="535"/>
      <c r="E31" s="533"/>
      <c r="F31" s="11" t="s">
        <v>1042</v>
      </c>
      <c r="G31" s="390">
        <v>1400</v>
      </c>
      <c r="H31" s="390"/>
      <c r="I31" s="11"/>
      <c r="J31" s="11">
        <v>22101</v>
      </c>
      <c r="K31" s="11">
        <v>182</v>
      </c>
      <c r="L31" s="11">
        <v>24</v>
      </c>
    </row>
    <row r="32" spans="1:12" ht="16.350000000000001" customHeight="1" x14ac:dyDescent="0.15">
      <c r="A32" s="209"/>
      <c r="B32" s="628"/>
      <c r="C32" s="631"/>
      <c r="D32" s="535"/>
      <c r="E32" s="533"/>
      <c r="F32" s="11" t="s">
        <v>1037</v>
      </c>
      <c r="G32" s="390">
        <v>2000</v>
      </c>
      <c r="H32" s="390"/>
      <c r="I32" s="11"/>
      <c r="J32" s="11">
        <v>22101</v>
      </c>
      <c r="K32" s="11">
        <v>182</v>
      </c>
      <c r="L32" s="11">
        <v>27</v>
      </c>
    </row>
    <row r="33" spans="1:12" ht="16.350000000000001" customHeight="1" x14ac:dyDescent="0.15">
      <c r="A33" s="209"/>
      <c r="B33" s="629"/>
      <c r="C33" s="632"/>
      <c r="D33" s="537"/>
      <c r="E33" s="534"/>
      <c r="F33" s="396" t="s">
        <v>1039</v>
      </c>
      <c r="G33" s="391">
        <v>1000</v>
      </c>
      <c r="H33" s="391"/>
      <c r="I33" s="396"/>
      <c r="J33" s="396">
        <v>22101</v>
      </c>
      <c r="K33" s="396">
        <v>182</v>
      </c>
      <c r="L33" s="396">
        <v>28</v>
      </c>
    </row>
    <row r="34" spans="1:12" ht="16.350000000000001" customHeight="1" x14ac:dyDescent="0.15">
      <c r="A34" s="209"/>
      <c r="B34" s="628" t="s">
        <v>852</v>
      </c>
      <c r="C34" s="631" t="s">
        <v>124</v>
      </c>
      <c r="D34" s="535">
        <f>SUM(G34:G40)</f>
        <v>17300</v>
      </c>
      <c r="E34" s="533">
        <f>SUM(H34:H40)</f>
        <v>0</v>
      </c>
      <c r="F34" s="392" t="s">
        <v>491</v>
      </c>
      <c r="G34" s="367">
        <v>2700</v>
      </c>
      <c r="H34" s="367"/>
      <c r="I34" s="392"/>
      <c r="J34" s="392">
        <v>22102</v>
      </c>
      <c r="K34" s="392">
        <v>183</v>
      </c>
      <c r="L34" s="392">
        <v>1</v>
      </c>
    </row>
    <row r="35" spans="1:12" ht="16.350000000000001" customHeight="1" x14ac:dyDescent="0.15">
      <c r="A35" s="209"/>
      <c r="B35" s="628"/>
      <c r="C35" s="631"/>
      <c r="D35" s="535"/>
      <c r="E35" s="533"/>
      <c r="F35" s="11" t="s">
        <v>635</v>
      </c>
      <c r="G35" s="390">
        <v>1000</v>
      </c>
      <c r="H35" s="390"/>
      <c r="I35" s="11"/>
      <c r="J35" s="11">
        <v>22102</v>
      </c>
      <c r="K35" s="11">
        <v>183</v>
      </c>
      <c r="L35" s="11">
        <v>16</v>
      </c>
    </row>
    <row r="36" spans="1:12" ht="16.350000000000001" customHeight="1" x14ac:dyDescent="0.15">
      <c r="A36" s="209"/>
      <c r="B36" s="628"/>
      <c r="C36" s="631"/>
      <c r="D36" s="535"/>
      <c r="E36" s="533"/>
      <c r="F36" s="11" t="s">
        <v>634</v>
      </c>
      <c r="G36" s="390">
        <v>3400</v>
      </c>
      <c r="H36" s="390"/>
      <c r="I36" s="11"/>
      <c r="J36" s="11">
        <v>22102</v>
      </c>
      <c r="K36" s="11">
        <v>183</v>
      </c>
      <c r="L36" s="11">
        <v>15</v>
      </c>
    </row>
    <row r="37" spans="1:12" ht="16.350000000000001" customHeight="1" x14ac:dyDescent="0.15">
      <c r="A37" s="209"/>
      <c r="B37" s="628"/>
      <c r="C37" s="631"/>
      <c r="D37" s="535"/>
      <c r="E37" s="533"/>
      <c r="F37" s="11" t="s">
        <v>524</v>
      </c>
      <c r="G37" s="390">
        <v>1800</v>
      </c>
      <c r="H37" s="390"/>
      <c r="I37" s="11"/>
      <c r="J37" s="11">
        <v>22102</v>
      </c>
      <c r="K37" s="11">
        <v>183</v>
      </c>
      <c r="L37" s="11">
        <v>7</v>
      </c>
    </row>
    <row r="38" spans="1:12" ht="16.350000000000001" customHeight="1" x14ac:dyDescent="0.15">
      <c r="A38" s="209"/>
      <c r="B38" s="628"/>
      <c r="C38" s="631"/>
      <c r="D38" s="535"/>
      <c r="E38" s="533"/>
      <c r="F38" s="392" t="s">
        <v>636</v>
      </c>
      <c r="G38" s="367">
        <v>2900</v>
      </c>
      <c r="H38" s="367"/>
      <c r="I38" s="392"/>
      <c r="J38" s="394">
        <v>22102</v>
      </c>
      <c r="K38" s="394">
        <v>183</v>
      </c>
      <c r="L38" s="394">
        <v>14</v>
      </c>
    </row>
    <row r="39" spans="1:12" ht="16.350000000000001" customHeight="1" x14ac:dyDescent="0.15">
      <c r="A39" s="209"/>
      <c r="B39" s="628"/>
      <c r="C39" s="631"/>
      <c r="D39" s="535"/>
      <c r="E39" s="533"/>
      <c r="F39" s="11" t="s">
        <v>999</v>
      </c>
      <c r="G39" s="390">
        <v>3100</v>
      </c>
      <c r="H39" s="390"/>
      <c r="I39" s="11"/>
      <c r="J39" s="394">
        <v>22102</v>
      </c>
      <c r="K39" s="394">
        <v>183</v>
      </c>
      <c r="L39" s="394">
        <v>17</v>
      </c>
    </row>
    <row r="40" spans="1:12" ht="16.350000000000001" customHeight="1" x14ac:dyDescent="0.15">
      <c r="A40" s="209"/>
      <c r="B40" s="629"/>
      <c r="C40" s="632"/>
      <c r="D40" s="537"/>
      <c r="E40" s="534"/>
      <c r="F40" s="394" t="s">
        <v>1000</v>
      </c>
      <c r="G40" s="371">
        <v>2400</v>
      </c>
      <c r="H40" s="371"/>
      <c r="I40" s="394"/>
      <c r="J40" s="394">
        <v>22102</v>
      </c>
      <c r="K40" s="394">
        <v>183</v>
      </c>
      <c r="L40" s="394">
        <v>18</v>
      </c>
    </row>
    <row r="41" spans="1:12" ht="16.350000000000001" customHeight="1" x14ac:dyDescent="0.15">
      <c r="A41" s="209"/>
      <c r="B41" s="633" t="s">
        <v>1026</v>
      </c>
      <c r="C41" s="634" t="s">
        <v>1027</v>
      </c>
      <c r="D41" s="536">
        <f>SUM(G41:G44)</f>
        <v>1250</v>
      </c>
      <c r="E41" s="532">
        <f>SUM(H41:H44)</f>
        <v>0</v>
      </c>
      <c r="F41" s="200" t="s">
        <v>911</v>
      </c>
      <c r="G41" s="389">
        <v>550</v>
      </c>
      <c r="H41" s="389"/>
      <c r="I41" s="200"/>
      <c r="J41" s="197">
        <v>22101</v>
      </c>
      <c r="K41" s="197">
        <v>651</v>
      </c>
      <c r="L41" s="197">
        <v>1</v>
      </c>
    </row>
    <row r="42" spans="1:12" ht="16.350000000000001" customHeight="1" x14ac:dyDescent="0.15">
      <c r="A42" s="209"/>
      <c r="B42" s="628"/>
      <c r="C42" s="631"/>
      <c r="D42" s="535"/>
      <c r="E42" s="533"/>
      <c r="F42" s="11" t="s">
        <v>538</v>
      </c>
      <c r="G42" s="390">
        <v>150</v>
      </c>
      <c r="H42" s="390"/>
      <c r="I42" s="11"/>
      <c r="J42" s="393">
        <v>22101</v>
      </c>
      <c r="K42" s="197">
        <v>651</v>
      </c>
      <c r="L42" s="393">
        <v>3</v>
      </c>
    </row>
    <row r="43" spans="1:12" ht="16.350000000000001" customHeight="1" x14ac:dyDescent="0.15">
      <c r="A43" s="209"/>
      <c r="B43" s="628"/>
      <c r="C43" s="631"/>
      <c r="D43" s="535"/>
      <c r="E43" s="533"/>
      <c r="F43" s="11" t="s">
        <v>536</v>
      </c>
      <c r="G43" s="390">
        <v>300</v>
      </c>
      <c r="H43" s="390"/>
      <c r="I43" s="11"/>
      <c r="J43" s="11">
        <v>22102</v>
      </c>
      <c r="K43" s="197">
        <v>651</v>
      </c>
      <c r="L43" s="11">
        <v>13</v>
      </c>
    </row>
    <row r="44" spans="1:12" ht="16.350000000000001" customHeight="1" x14ac:dyDescent="0.15">
      <c r="A44" s="209"/>
      <c r="B44" s="629"/>
      <c r="C44" s="632"/>
      <c r="D44" s="537"/>
      <c r="E44" s="534"/>
      <c r="F44" s="394" t="s">
        <v>537</v>
      </c>
      <c r="G44" s="371">
        <v>250</v>
      </c>
      <c r="H44" s="371"/>
      <c r="I44" s="394"/>
      <c r="J44" s="394">
        <v>22102</v>
      </c>
      <c r="K44" s="197">
        <v>651</v>
      </c>
      <c r="L44" s="394">
        <v>14</v>
      </c>
    </row>
    <row r="45" spans="1:12" ht="16.350000000000001" customHeight="1" x14ac:dyDescent="0.15">
      <c r="A45" s="209"/>
      <c r="B45" s="628" t="s">
        <v>1085</v>
      </c>
      <c r="C45" s="631" t="s">
        <v>1086</v>
      </c>
      <c r="D45" s="535">
        <f>SUM(G45:G47)</f>
        <v>900</v>
      </c>
      <c r="E45" s="533">
        <f>SUM(H45:H47)</f>
        <v>0</v>
      </c>
      <c r="F45" s="392" t="s">
        <v>539</v>
      </c>
      <c r="G45" s="367">
        <v>540</v>
      </c>
      <c r="H45" s="367"/>
      <c r="I45" s="392"/>
      <c r="J45" s="392">
        <v>22102</v>
      </c>
      <c r="K45" s="392">
        <v>656</v>
      </c>
      <c r="L45" s="392">
        <v>5</v>
      </c>
    </row>
    <row r="46" spans="1:12" ht="16.350000000000001" customHeight="1" x14ac:dyDescent="0.15">
      <c r="A46" s="209"/>
      <c r="B46" s="628"/>
      <c r="C46" s="631"/>
      <c r="D46" s="535"/>
      <c r="E46" s="533"/>
      <c r="F46" s="11" t="s">
        <v>1025</v>
      </c>
      <c r="G46" s="390">
        <v>210</v>
      </c>
      <c r="H46" s="390"/>
      <c r="I46" s="11"/>
      <c r="J46" s="11">
        <v>22102</v>
      </c>
      <c r="K46" s="11">
        <v>656</v>
      </c>
      <c r="L46" s="11">
        <v>6</v>
      </c>
    </row>
    <row r="47" spans="1:12" ht="16.350000000000001" customHeight="1" x14ac:dyDescent="0.15">
      <c r="A47" s="209"/>
      <c r="B47" s="629"/>
      <c r="C47" s="632"/>
      <c r="D47" s="537"/>
      <c r="E47" s="534"/>
      <c r="F47" s="397" t="s">
        <v>540</v>
      </c>
      <c r="G47" s="151">
        <v>150</v>
      </c>
      <c r="H47" s="151"/>
      <c r="I47" s="397"/>
      <c r="J47" s="392">
        <v>22102</v>
      </c>
      <c r="K47" s="394">
        <v>656</v>
      </c>
      <c r="L47" s="392">
        <v>1</v>
      </c>
    </row>
    <row r="48" spans="1:12" ht="16.350000000000001" customHeight="1" x14ac:dyDescent="0.15">
      <c r="A48" s="209"/>
      <c r="B48" s="635" t="s">
        <v>853</v>
      </c>
      <c r="C48" s="634" t="s">
        <v>123</v>
      </c>
      <c r="D48" s="536">
        <f>SUM(G48:G50)</f>
        <v>4250</v>
      </c>
      <c r="E48" s="532">
        <f>SUM(H48:H50)</f>
        <v>0</v>
      </c>
      <c r="F48" s="200" t="s">
        <v>533</v>
      </c>
      <c r="G48" s="389">
        <v>2150</v>
      </c>
      <c r="H48" s="389"/>
      <c r="I48" s="200"/>
      <c r="J48" s="200">
        <v>22101</v>
      </c>
      <c r="K48" s="200">
        <v>653</v>
      </c>
      <c r="L48" s="200">
        <v>1</v>
      </c>
    </row>
    <row r="49" spans="1:15" ht="16.350000000000001" customHeight="1" x14ac:dyDescent="0.15">
      <c r="A49" s="209"/>
      <c r="B49" s="636"/>
      <c r="C49" s="631"/>
      <c r="D49" s="535"/>
      <c r="E49" s="533"/>
      <c r="F49" s="11" t="s">
        <v>535</v>
      </c>
      <c r="G49" s="390">
        <v>1800</v>
      </c>
      <c r="H49" s="390"/>
      <c r="I49" s="11"/>
      <c r="J49" s="11">
        <v>22101</v>
      </c>
      <c r="K49" s="11">
        <v>653</v>
      </c>
      <c r="L49" s="11">
        <v>2</v>
      </c>
    </row>
    <row r="50" spans="1:15" ht="16.350000000000001" customHeight="1" x14ac:dyDescent="0.15">
      <c r="A50" s="209"/>
      <c r="B50" s="637"/>
      <c r="C50" s="632"/>
      <c r="D50" s="537"/>
      <c r="E50" s="534"/>
      <c r="F50" s="392" t="s">
        <v>534</v>
      </c>
      <c r="G50" s="367">
        <v>300</v>
      </c>
      <c r="H50" s="367"/>
      <c r="I50" s="392"/>
      <c r="J50" s="392">
        <v>22101</v>
      </c>
      <c r="K50" s="392">
        <v>653</v>
      </c>
      <c r="L50" s="392">
        <v>3</v>
      </c>
    </row>
    <row r="51" spans="1:15" ht="16.350000000000001" customHeight="1" x14ac:dyDescent="0.15">
      <c r="A51" s="209"/>
      <c r="B51" s="393" t="s">
        <v>854</v>
      </c>
      <c r="C51" s="198" t="s">
        <v>123</v>
      </c>
      <c r="D51" s="370">
        <f t="shared" ref="D51:E51" si="0">G51</f>
        <v>1350</v>
      </c>
      <c r="E51" s="381">
        <f t="shared" si="0"/>
        <v>0</v>
      </c>
      <c r="F51" s="393" t="s">
        <v>541</v>
      </c>
      <c r="G51" s="370">
        <v>1350</v>
      </c>
      <c r="H51" s="370"/>
      <c r="I51" s="393"/>
      <c r="J51" s="393">
        <v>22101</v>
      </c>
      <c r="K51" s="393">
        <v>658</v>
      </c>
      <c r="L51" s="393">
        <v>1</v>
      </c>
    </row>
    <row r="52" spans="1:15" ht="16.350000000000001" customHeight="1" x14ac:dyDescent="0.15">
      <c r="A52" s="573" t="s">
        <v>326</v>
      </c>
      <c r="B52" s="638"/>
      <c r="C52" s="638"/>
      <c r="D52" s="90">
        <f>SUM(D7:D51)</f>
        <v>94950</v>
      </c>
      <c r="E52" s="91">
        <f>SUM(E7:E51)</f>
        <v>0</v>
      </c>
      <c r="F52" s="201"/>
      <c r="G52" s="159"/>
      <c r="H52" s="194"/>
      <c r="I52" s="201"/>
      <c r="J52" s="201"/>
      <c r="K52" s="201"/>
      <c r="L52" s="201"/>
    </row>
    <row r="53" spans="1:15" s="12" customFormat="1" ht="16.5" customHeight="1" x14ac:dyDescent="0.15">
      <c r="A53" s="538" t="s">
        <v>1138</v>
      </c>
      <c r="B53" s="538"/>
      <c r="C53" s="538"/>
      <c r="D53" s="538"/>
      <c r="E53" s="538"/>
      <c r="F53" s="538"/>
      <c r="G53" s="538"/>
      <c r="H53" s="538"/>
      <c r="I53" s="538"/>
    </row>
    <row r="54" spans="1:15" ht="16.5" customHeight="1" x14ac:dyDescent="0.15">
      <c r="A54" s="12"/>
      <c r="B54" s="196"/>
      <c r="C54" s="12"/>
      <c r="D54" s="12"/>
      <c r="E54" s="12"/>
      <c r="F54" s="12"/>
      <c r="G54" s="12"/>
      <c r="H54" s="12"/>
      <c r="I54" s="12"/>
    </row>
    <row r="57" spans="1:15" ht="16.5" customHeight="1" x14ac:dyDescent="0.15">
      <c r="O57" s="466"/>
    </row>
  </sheetData>
  <mergeCells count="26">
    <mergeCell ref="E45:E47"/>
    <mergeCell ref="A53:I53"/>
    <mergeCell ref="B48:B50"/>
    <mergeCell ref="D48:D50"/>
    <mergeCell ref="E48:E50"/>
    <mergeCell ref="C48:C50"/>
    <mergeCell ref="A52:C52"/>
    <mergeCell ref="B45:B47"/>
    <mergeCell ref="C45:C47"/>
    <mergeCell ref="D45:D47"/>
    <mergeCell ref="B7:B23"/>
    <mergeCell ref="C7:C23"/>
    <mergeCell ref="D7:D23"/>
    <mergeCell ref="E7:E23"/>
    <mergeCell ref="E41:E44"/>
    <mergeCell ref="B41:B44"/>
    <mergeCell ref="C41:C44"/>
    <mergeCell ref="D41:D44"/>
    <mergeCell ref="B34:B40"/>
    <mergeCell ref="C34:C40"/>
    <mergeCell ref="D34:D40"/>
    <mergeCell ref="E34:E40"/>
    <mergeCell ref="B24:B33"/>
    <mergeCell ref="C24:C33"/>
    <mergeCell ref="D24:D33"/>
    <mergeCell ref="E24:E33"/>
  </mergeCells>
  <phoneticPr fontId="2"/>
  <hyperlinks>
    <hyperlink ref="A5" location="東中西!A1" display="（15）" xr:uid="{3B98D3C0-752E-432E-BEAE-C874E57127CA}"/>
    <hyperlink ref="B5" location="東中西!A1" display="静岡市葵区･駿河区" xr:uid="{A2DF07EF-97AD-4DC9-8993-049B72785529}"/>
  </hyperlinks>
  <printOptions horizontalCentered="1"/>
  <pageMargins left="0.23622047244094491" right="0.23622047244094491" top="0.47244094488188981" bottom="0.15748031496062992" header="0.47244094488188981" footer="0.11811023622047245"/>
  <pageSetup paperSize="9" orientation="portrait" r:id="rId1"/>
  <headerFooter alignWithMargins="0"/>
  <rowBreaks count="1" manualBreakCount="1">
    <brk id="53" max="8" man="1"/>
  </rowBreaks>
  <ignoredErrors>
    <ignoredError sqref="A5" numberStoredAsText="1"/>
    <ignoredError sqref="D48:D50 E48:E50" formulaRange="1"/>
  </ignoredError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39"/>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73" customWidth="1"/>
    <col min="5" max="5" width="8.125" style="5" customWidth="1"/>
    <col min="6" max="6" width="27.625" style="5" customWidth="1"/>
    <col min="7" max="8" width="8.125" style="173" customWidth="1"/>
    <col min="9" max="9" width="18" style="5" customWidth="1"/>
    <col min="10" max="12" width="9" style="5" hidden="1" customWidth="1"/>
    <col min="13" max="16384" width="9" style="5"/>
  </cols>
  <sheetData>
    <row r="1" spans="1:12" s="12" customFormat="1" ht="16.5" customHeight="1" x14ac:dyDescent="0.15">
      <c r="A1" s="302"/>
      <c r="D1" s="183"/>
      <c r="G1" s="183"/>
      <c r="H1" s="152"/>
      <c r="J1" s="12" t="s">
        <v>631</v>
      </c>
    </row>
    <row r="2" spans="1:12" s="12" customFormat="1" ht="16.5" customHeight="1" x14ac:dyDescent="0.15">
      <c r="B2" s="193"/>
      <c r="C2" s="193"/>
      <c r="D2" s="193"/>
      <c r="E2" s="193"/>
      <c r="F2" s="193"/>
      <c r="G2" s="183"/>
      <c r="H2" s="152"/>
    </row>
    <row r="3" spans="1:12" s="12" customFormat="1" ht="16.5" customHeight="1" x14ac:dyDescent="0.15">
      <c r="B3" s="193"/>
      <c r="C3" s="193"/>
      <c r="D3" s="193"/>
      <c r="E3" s="193"/>
      <c r="F3" s="193"/>
      <c r="G3" s="183"/>
      <c r="H3" s="152"/>
    </row>
    <row r="4" spans="1:12" s="12" customFormat="1" ht="16.5" customHeight="1" x14ac:dyDescent="0.15">
      <c r="D4" s="183"/>
      <c r="G4" s="183"/>
      <c r="H4" s="152"/>
    </row>
    <row r="5" spans="1:12" s="12" customFormat="1" ht="20.100000000000001" customHeight="1" x14ac:dyDescent="0.15">
      <c r="A5" s="360" t="s">
        <v>618</v>
      </c>
      <c r="B5" s="362" t="s">
        <v>286</v>
      </c>
      <c r="C5" s="186"/>
      <c r="D5" s="187"/>
      <c r="E5" s="187"/>
      <c r="F5" s="153">
        <f>D38</f>
        <v>30100</v>
      </c>
      <c r="G5" s="184" t="s">
        <v>112</v>
      </c>
      <c r="H5" s="188"/>
      <c r="I5" s="186"/>
    </row>
    <row r="6" spans="1:12" ht="16.5" customHeight="1" x14ac:dyDescent="0.15">
      <c r="A6" s="81" t="s">
        <v>101</v>
      </c>
      <c r="B6" s="81" t="s">
        <v>102</v>
      </c>
      <c r="C6" s="82" t="s">
        <v>103</v>
      </c>
      <c r="D6" s="83" t="s">
        <v>104</v>
      </c>
      <c r="E6" s="81" t="s">
        <v>105</v>
      </c>
      <c r="F6" s="81" t="s">
        <v>101</v>
      </c>
      <c r="G6" s="83" t="s">
        <v>107</v>
      </c>
      <c r="H6" s="85" t="s">
        <v>108</v>
      </c>
      <c r="I6" s="81" t="s">
        <v>109</v>
      </c>
      <c r="J6" s="81" t="s">
        <v>30</v>
      </c>
      <c r="K6" s="82" t="s">
        <v>632</v>
      </c>
      <c r="L6" s="81" t="s">
        <v>633</v>
      </c>
    </row>
    <row r="7" spans="1:12" ht="16.5" customHeight="1" x14ac:dyDescent="0.15">
      <c r="A7" s="372" t="s">
        <v>227</v>
      </c>
      <c r="B7" s="554" t="s">
        <v>770</v>
      </c>
      <c r="C7" s="551" t="s">
        <v>282</v>
      </c>
      <c r="D7" s="536">
        <f>SUM(G7:G13)</f>
        <v>5200</v>
      </c>
      <c r="E7" s="532">
        <f>SUM(H7:H13)</f>
        <v>0</v>
      </c>
      <c r="F7" s="210" t="s">
        <v>414</v>
      </c>
      <c r="G7" s="389">
        <v>550</v>
      </c>
      <c r="H7" s="389"/>
      <c r="I7" s="210"/>
      <c r="J7" s="210">
        <v>22212</v>
      </c>
      <c r="K7" s="210">
        <v>191</v>
      </c>
      <c r="L7" s="210">
        <v>1</v>
      </c>
    </row>
    <row r="8" spans="1:12" ht="16.5" customHeight="1" x14ac:dyDescent="0.15">
      <c r="A8" s="209"/>
      <c r="B8" s="544"/>
      <c r="C8" s="541"/>
      <c r="D8" s="535"/>
      <c r="E8" s="533"/>
      <c r="F8" s="206" t="s">
        <v>415</v>
      </c>
      <c r="G8" s="390">
        <v>700</v>
      </c>
      <c r="H8" s="390"/>
      <c r="I8" s="206"/>
      <c r="J8" s="206">
        <v>22212</v>
      </c>
      <c r="K8" s="206">
        <v>191</v>
      </c>
      <c r="L8" s="206">
        <v>2</v>
      </c>
    </row>
    <row r="9" spans="1:12" ht="16.5" customHeight="1" x14ac:dyDescent="0.15">
      <c r="A9" s="209"/>
      <c r="B9" s="544"/>
      <c r="C9" s="541"/>
      <c r="D9" s="535"/>
      <c r="E9" s="533"/>
      <c r="F9" s="206" t="s">
        <v>416</v>
      </c>
      <c r="G9" s="390">
        <v>600</v>
      </c>
      <c r="H9" s="390"/>
      <c r="I9" s="206"/>
      <c r="J9" s="206">
        <v>22212</v>
      </c>
      <c r="K9" s="206">
        <v>191</v>
      </c>
      <c r="L9" s="206">
        <v>3</v>
      </c>
    </row>
    <row r="10" spans="1:12" ht="16.5" customHeight="1" x14ac:dyDescent="0.15">
      <c r="A10" s="209"/>
      <c r="B10" s="544"/>
      <c r="C10" s="541"/>
      <c r="D10" s="535"/>
      <c r="E10" s="533"/>
      <c r="F10" s="206" t="s">
        <v>417</v>
      </c>
      <c r="G10" s="390">
        <v>950</v>
      </c>
      <c r="H10" s="390"/>
      <c r="I10" s="206"/>
      <c r="J10" s="206">
        <v>22212</v>
      </c>
      <c r="K10" s="206">
        <v>191</v>
      </c>
      <c r="L10" s="206">
        <v>4</v>
      </c>
    </row>
    <row r="11" spans="1:12" ht="16.5" customHeight="1" x14ac:dyDescent="0.15">
      <c r="A11" s="209"/>
      <c r="B11" s="544"/>
      <c r="C11" s="541"/>
      <c r="D11" s="535"/>
      <c r="E11" s="533"/>
      <c r="F11" s="206" t="s">
        <v>418</v>
      </c>
      <c r="G11" s="390">
        <v>1100</v>
      </c>
      <c r="H11" s="390"/>
      <c r="I11" s="206"/>
      <c r="J11" s="206">
        <v>22212</v>
      </c>
      <c r="K11" s="206">
        <v>191</v>
      </c>
      <c r="L11" s="206">
        <v>5</v>
      </c>
    </row>
    <row r="12" spans="1:12" ht="16.5" customHeight="1" x14ac:dyDescent="0.15">
      <c r="A12" s="209"/>
      <c r="B12" s="544"/>
      <c r="C12" s="541"/>
      <c r="D12" s="535"/>
      <c r="E12" s="533"/>
      <c r="F12" s="206" t="s">
        <v>364</v>
      </c>
      <c r="G12" s="390">
        <v>250</v>
      </c>
      <c r="H12" s="390"/>
      <c r="I12" s="206"/>
      <c r="J12" s="206">
        <v>22212</v>
      </c>
      <c r="K12" s="206">
        <v>191</v>
      </c>
      <c r="L12" s="206">
        <v>6</v>
      </c>
    </row>
    <row r="13" spans="1:12" ht="16.5" customHeight="1" x14ac:dyDescent="0.15">
      <c r="A13" s="209"/>
      <c r="B13" s="546"/>
      <c r="C13" s="548"/>
      <c r="D13" s="537"/>
      <c r="E13" s="534"/>
      <c r="F13" s="207" t="s">
        <v>365</v>
      </c>
      <c r="G13" s="391">
        <v>1050</v>
      </c>
      <c r="H13" s="391"/>
      <c r="I13" s="207"/>
      <c r="J13" s="207">
        <v>22212</v>
      </c>
      <c r="K13" s="207">
        <v>191</v>
      </c>
      <c r="L13" s="207">
        <v>7</v>
      </c>
    </row>
    <row r="14" spans="1:12" ht="16.5" customHeight="1" x14ac:dyDescent="0.15">
      <c r="A14" s="209"/>
      <c r="B14" s="554" t="s">
        <v>771</v>
      </c>
      <c r="C14" s="551" t="s">
        <v>910</v>
      </c>
      <c r="D14" s="536">
        <f>SUM(G14:G22)</f>
        <v>15500</v>
      </c>
      <c r="E14" s="532">
        <f>SUM(H14:H22)</f>
        <v>0</v>
      </c>
      <c r="F14" s="210" t="s">
        <v>366</v>
      </c>
      <c r="G14" s="389">
        <v>1300</v>
      </c>
      <c r="H14" s="389"/>
      <c r="I14" s="210"/>
      <c r="J14" s="210">
        <v>22212</v>
      </c>
      <c r="K14" s="210">
        <v>192</v>
      </c>
      <c r="L14" s="210">
        <v>1</v>
      </c>
    </row>
    <row r="15" spans="1:12" ht="16.5" customHeight="1" x14ac:dyDescent="0.15">
      <c r="A15" s="209"/>
      <c r="B15" s="544"/>
      <c r="C15" s="541"/>
      <c r="D15" s="535"/>
      <c r="E15" s="533"/>
      <c r="F15" s="206" t="s">
        <v>347</v>
      </c>
      <c r="G15" s="390">
        <v>1700</v>
      </c>
      <c r="H15" s="390"/>
      <c r="I15" s="206"/>
      <c r="J15" s="206">
        <v>22212</v>
      </c>
      <c r="K15" s="206">
        <v>192</v>
      </c>
      <c r="L15" s="206">
        <v>2</v>
      </c>
    </row>
    <row r="16" spans="1:12" ht="16.5" customHeight="1" x14ac:dyDescent="0.15">
      <c r="A16" s="209"/>
      <c r="B16" s="544"/>
      <c r="C16" s="541"/>
      <c r="D16" s="535"/>
      <c r="E16" s="533"/>
      <c r="F16" s="206" t="s">
        <v>367</v>
      </c>
      <c r="G16" s="390">
        <v>1350</v>
      </c>
      <c r="H16" s="390"/>
      <c r="I16" s="206"/>
      <c r="J16" s="206">
        <v>22212</v>
      </c>
      <c r="K16" s="206">
        <v>192</v>
      </c>
      <c r="L16" s="206">
        <v>3</v>
      </c>
    </row>
    <row r="17" spans="1:12" ht="16.5" customHeight="1" x14ac:dyDescent="0.15">
      <c r="A17" s="209"/>
      <c r="B17" s="544"/>
      <c r="C17" s="541"/>
      <c r="D17" s="535"/>
      <c r="E17" s="533"/>
      <c r="F17" s="206" t="s">
        <v>368</v>
      </c>
      <c r="G17" s="390">
        <v>2300</v>
      </c>
      <c r="H17" s="390"/>
      <c r="I17" s="206"/>
      <c r="J17" s="206">
        <v>22212</v>
      </c>
      <c r="K17" s="206">
        <v>192</v>
      </c>
      <c r="L17" s="206">
        <v>4</v>
      </c>
    </row>
    <row r="18" spans="1:12" ht="16.5" customHeight="1" x14ac:dyDescent="0.15">
      <c r="A18" s="209"/>
      <c r="B18" s="544"/>
      <c r="C18" s="541"/>
      <c r="D18" s="535"/>
      <c r="E18" s="533"/>
      <c r="F18" s="206" t="s">
        <v>369</v>
      </c>
      <c r="G18" s="390">
        <v>1500</v>
      </c>
      <c r="H18" s="390"/>
      <c r="I18" s="206"/>
      <c r="J18" s="206">
        <v>22212</v>
      </c>
      <c r="K18" s="206">
        <v>192</v>
      </c>
      <c r="L18" s="206">
        <v>5</v>
      </c>
    </row>
    <row r="19" spans="1:12" ht="16.5" customHeight="1" x14ac:dyDescent="0.15">
      <c r="A19" s="209"/>
      <c r="B19" s="544"/>
      <c r="C19" s="541"/>
      <c r="D19" s="535"/>
      <c r="E19" s="533"/>
      <c r="F19" s="206" t="s">
        <v>370</v>
      </c>
      <c r="G19" s="390">
        <v>1950</v>
      </c>
      <c r="H19" s="390"/>
      <c r="I19" s="206"/>
      <c r="J19" s="206">
        <v>22212</v>
      </c>
      <c r="K19" s="206">
        <v>192</v>
      </c>
      <c r="L19" s="206">
        <v>6</v>
      </c>
    </row>
    <row r="20" spans="1:12" ht="16.5" customHeight="1" x14ac:dyDescent="0.15">
      <c r="A20" s="209"/>
      <c r="B20" s="544"/>
      <c r="C20" s="541"/>
      <c r="D20" s="535"/>
      <c r="E20" s="533"/>
      <c r="F20" s="206" t="s">
        <v>364</v>
      </c>
      <c r="G20" s="390">
        <v>1250</v>
      </c>
      <c r="H20" s="390"/>
      <c r="I20" s="206"/>
      <c r="J20" s="206">
        <v>22212</v>
      </c>
      <c r="K20" s="206">
        <v>192</v>
      </c>
      <c r="L20" s="206">
        <v>7</v>
      </c>
    </row>
    <row r="21" spans="1:12" ht="16.5" customHeight="1" x14ac:dyDescent="0.15">
      <c r="A21" s="209"/>
      <c r="B21" s="544"/>
      <c r="C21" s="541"/>
      <c r="D21" s="535"/>
      <c r="E21" s="533"/>
      <c r="F21" s="206" t="s">
        <v>371</v>
      </c>
      <c r="G21" s="390">
        <v>1900</v>
      </c>
      <c r="H21" s="390"/>
      <c r="I21" s="206"/>
      <c r="J21" s="206">
        <v>22212</v>
      </c>
      <c r="K21" s="206">
        <v>192</v>
      </c>
      <c r="L21" s="206">
        <v>8</v>
      </c>
    </row>
    <row r="22" spans="1:12" ht="16.5" customHeight="1" x14ac:dyDescent="0.15">
      <c r="A22" s="209"/>
      <c r="B22" s="546"/>
      <c r="C22" s="548"/>
      <c r="D22" s="537"/>
      <c r="E22" s="534"/>
      <c r="F22" s="206" t="s">
        <v>419</v>
      </c>
      <c r="G22" s="391">
        <v>2250</v>
      </c>
      <c r="H22" s="391"/>
      <c r="I22" s="207"/>
      <c r="J22" s="207">
        <v>22212</v>
      </c>
      <c r="K22" s="207">
        <v>192</v>
      </c>
      <c r="L22" s="207">
        <v>9</v>
      </c>
    </row>
    <row r="23" spans="1:12" ht="16.5" customHeight="1" x14ac:dyDescent="0.15">
      <c r="A23" s="209"/>
      <c r="B23" s="554" t="s">
        <v>772</v>
      </c>
      <c r="C23" s="551" t="s">
        <v>281</v>
      </c>
      <c r="D23" s="536">
        <f>SUM(G23:G34)</f>
        <v>7400</v>
      </c>
      <c r="E23" s="532">
        <f>SUM(H23:H34)</f>
        <v>0</v>
      </c>
      <c r="F23" s="210" t="s">
        <v>366</v>
      </c>
      <c r="G23" s="389">
        <v>600</v>
      </c>
      <c r="H23" s="389"/>
      <c r="I23" s="210"/>
      <c r="J23" s="210">
        <v>22212</v>
      </c>
      <c r="K23" s="210">
        <v>193</v>
      </c>
      <c r="L23" s="210">
        <v>1</v>
      </c>
    </row>
    <row r="24" spans="1:12" ht="16.5" customHeight="1" x14ac:dyDescent="0.15">
      <c r="A24" s="209"/>
      <c r="B24" s="544"/>
      <c r="C24" s="541"/>
      <c r="D24" s="535"/>
      <c r="E24" s="533"/>
      <c r="F24" s="206" t="s">
        <v>347</v>
      </c>
      <c r="G24" s="390">
        <v>700</v>
      </c>
      <c r="H24" s="390"/>
      <c r="I24" s="206"/>
      <c r="J24" s="206">
        <v>22212</v>
      </c>
      <c r="K24" s="206">
        <v>193</v>
      </c>
      <c r="L24" s="206">
        <v>2</v>
      </c>
    </row>
    <row r="25" spans="1:12" ht="16.5" customHeight="1" x14ac:dyDescent="0.15">
      <c r="A25" s="209"/>
      <c r="B25" s="544"/>
      <c r="C25" s="541"/>
      <c r="D25" s="535"/>
      <c r="E25" s="533"/>
      <c r="F25" s="206" t="s">
        <v>368</v>
      </c>
      <c r="G25" s="390">
        <v>1600</v>
      </c>
      <c r="H25" s="390"/>
      <c r="I25" s="206"/>
      <c r="J25" s="206">
        <v>22212</v>
      </c>
      <c r="K25" s="206">
        <v>193</v>
      </c>
      <c r="L25" s="206">
        <v>3</v>
      </c>
    </row>
    <row r="26" spans="1:12" ht="16.5" customHeight="1" x14ac:dyDescent="0.15">
      <c r="A26" s="209"/>
      <c r="B26" s="544"/>
      <c r="C26" s="541"/>
      <c r="D26" s="535"/>
      <c r="E26" s="533"/>
      <c r="F26" s="206" t="s">
        <v>367</v>
      </c>
      <c r="G26" s="390">
        <v>450</v>
      </c>
      <c r="H26" s="390"/>
      <c r="I26" s="206"/>
      <c r="J26" s="206">
        <v>22212</v>
      </c>
      <c r="K26" s="206">
        <v>193</v>
      </c>
      <c r="L26" s="206">
        <v>4</v>
      </c>
    </row>
    <row r="27" spans="1:12" ht="16.5" customHeight="1" x14ac:dyDescent="0.15">
      <c r="A27" s="209"/>
      <c r="B27" s="544"/>
      <c r="C27" s="541"/>
      <c r="D27" s="535"/>
      <c r="E27" s="533"/>
      <c r="F27" s="206" t="s">
        <v>370</v>
      </c>
      <c r="G27" s="390">
        <v>1050</v>
      </c>
      <c r="H27" s="390"/>
      <c r="I27" s="206"/>
      <c r="J27" s="206">
        <v>22212</v>
      </c>
      <c r="K27" s="206">
        <v>193</v>
      </c>
      <c r="L27" s="206">
        <v>5</v>
      </c>
    </row>
    <row r="28" spans="1:12" ht="16.5" customHeight="1" x14ac:dyDescent="0.15">
      <c r="A28" s="209"/>
      <c r="B28" s="544"/>
      <c r="C28" s="541"/>
      <c r="D28" s="535"/>
      <c r="E28" s="533"/>
      <c r="F28" s="206" t="s">
        <v>369</v>
      </c>
      <c r="G28" s="390">
        <v>250</v>
      </c>
      <c r="H28" s="390"/>
      <c r="I28" s="206"/>
      <c r="J28" s="206">
        <v>22212</v>
      </c>
      <c r="K28" s="206">
        <v>193</v>
      </c>
      <c r="L28" s="206">
        <v>6</v>
      </c>
    </row>
    <row r="29" spans="1:12" ht="16.5" customHeight="1" x14ac:dyDescent="0.15">
      <c r="A29" s="209"/>
      <c r="B29" s="544"/>
      <c r="C29" s="541"/>
      <c r="D29" s="535"/>
      <c r="E29" s="533"/>
      <c r="F29" s="206" t="s">
        <v>371</v>
      </c>
      <c r="G29" s="390">
        <v>300</v>
      </c>
      <c r="H29" s="390"/>
      <c r="I29" s="206"/>
      <c r="J29" s="206">
        <v>22212</v>
      </c>
      <c r="K29" s="206">
        <v>193</v>
      </c>
      <c r="L29" s="206">
        <v>7</v>
      </c>
    </row>
    <row r="30" spans="1:12" ht="16.5" customHeight="1" x14ac:dyDescent="0.15">
      <c r="A30" s="209"/>
      <c r="B30" s="544"/>
      <c r="C30" s="541"/>
      <c r="D30" s="535"/>
      <c r="E30" s="533"/>
      <c r="F30" s="206" t="s">
        <v>420</v>
      </c>
      <c r="G30" s="390">
        <v>1100</v>
      </c>
      <c r="H30" s="390"/>
      <c r="I30" s="206"/>
      <c r="J30" s="206">
        <v>22212</v>
      </c>
      <c r="K30" s="206">
        <v>193</v>
      </c>
      <c r="L30" s="206">
        <v>8</v>
      </c>
    </row>
    <row r="31" spans="1:12" ht="16.5" customHeight="1" x14ac:dyDescent="0.15">
      <c r="A31" s="209"/>
      <c r="B31" s="544"/>
      <c r="C31" s="541"/>
      <c r="D31" s="535"/>
      <c r="E31" s="533"/>
      <c r="F31" s="206" t="s">
        <v>1118</v>
      </c>
      <c r="G31" s="390">
        <v>100</v>
      </c>
      <c r="H31" s="390"/>
      <c r="I31" s="206"/>
      <c r="J31" s="2">
        <v>22212</v>
      </c>
      <c r="K31" s="2">
        <v>193</v>
      </c>
      <c r="L31" s="2">
        <v>9</v>
      </c>
    </row>
    <row r="32" spans="1:12" ht="16.5" customHeight="1" x14ac:dyDescent="0.15">
      <c r="A32" s="209"/>
      <c r="B32" s="544"/>
      <c r="C32" s="541"/>
      <c r="D32" s="535"/>
      <c r="E32" s="533"/>
      <c r="F32" s="2" t="s">
        <v>421</v>
      </c>
      <c r="G32" s="151">
        <v>600</v>
      </c>
      <c r="H32" s="151"/>
      <c r="I32" s="2"/>
      <c r="J32" s="210">
        <v>22212</v>
      </c>
      <c r="K32" s="210">
        <v>193</v>
      </c>
      <c r="L32" s="210">
        <v>25</v>
      </c>
    </row>
    <row r="33" spans="1:12" ht="16.5" customHeight="1" x14ac:dyDescent="0.15">
      <c r="A33" s="209"/>
      <c r="B33" s="544"/>
      <c r="C33" s="541"/>
      <c r="D33" s="535"/>
      <c r="E33" s="533"/>
      <c r="F33" s="2" t="s">
        <v>902</v>
      </c>
      <c r="G33" s="151">
        <v>150</v>
      </c>
      <c r="H33" s="151"/>
      <c r="I33" s="2"/>
      <c r="J33" s="2">
        <v>22212</v>
      </c>
      <c r="K33" s="2">
        <v>193</v>
      </c>
      <c r="L33" s="2">
        <v>26</v>
      </c>
    </row>
    <row r="34" spans="1:12" ht="16.5" customHeight="1" x14ac:dyDescent="0.15">
      <c r="A34" s="209"/>
      <c r="B34" s="546"/>
      <c r="C34" s="548"/>
      <c r="D34" s="537"/>
      <c r="E34" s="534"/>
      <c r="F34" s="305" t="s">
        <v>914</v>
      </c>
      <c r="G34" s="371">
        <v>500</v>
      </c>
      <c r="H34" s="371"/>
      <c r="I34" s="305"/>
      <c r="J34" s="305">
        <v>22212</v>
      </c>
      <c r="K34" s="305">
        <v>193</v>
      </c>
      <c r="L34" s="305">
        <v>27</v>
      </c>
    </row>
    <row r="35" spans="1:12" ht="16.5" customHeight="1" x14ac:dyDescent="0.15">
      <c r="A35" s="209"/>
      <c r="B35" s="544" t="s">
        <v>830</v>
      </c>
      <c r="C35" s="541" t="s">
        <v>115</v>
      </c>
      <c r="D35" s="536">
        <f>SUM(G35:G37)</f>
        <v>2000</v>
      </c>
      <c r="E35" s="532">
        <f>SUM(H35:H37)</f>
        <v>0</v>
      </c>
      <c r="F35" s="210" t="s">
        <v>1109</v>
      </c>
      <c r="G35" s="151">
        <v>1050</v>
      </c>
      <c r="H35" s="151"/>
      <c r="I35" s="2"/>
      <c r="J35" s="2">
        <v>22212</v>
      </c>
      <c r="K35" s="2">
        <v>213</v>
      </c>
      <c r="L35" s="2">
        <v>1</v>
      </c>
    </row>
    <row r="36" spans="1:12" ht="16.5" customHeight="1" x14ac:dyDescent="0.15">
      <c r="A36" s="209"/>
      <c r="B36" s="544"/>
      <c r="C36" s="541"/>
      <c r="D36" s="535"/>
      <c r="E36" s="533"/>
      <c r="F36" s="2" t="s">
        <v>1110</v>
      </c>
      <c r="G36" s="390">
        <v>400</v>
      </c>
      <c r="H36" s="390"/>
      <c r="I36" s="206"/>
      <c r="J36" s="206">
        <v>22212</v>
      </c>
      <c r="K36" s="206">
        <v>213</v>
      </c>
      <c r="L36" s="206">
        <v>4</v>
      </c>
    </row>
    <row r="37" spans="1:12" ht="16.5" customHeight="1" x14ac:dyDescent="0.15">
      <c r="A37" s="209"/>
      <c r="B37" s="544"/>
      <c r="C37" s="541"/>
      <c r="D37" s="537"/>
      <c r="E37" s="534"/>
      <c r="F37" s="206" t="s">
        <v>422</v>
      </c>
      <c r="G37" s="390">
        <v>550</v>
      </c>
      <c r="H37" s="390"/>
      <c r="I37" s="206"/>
      <c r="J37" s="206">
        <v>22212</v>
      </c>
      <c r="K37" s="206">
        <v>213</v>
      </c>
      <c r="L37" s="206">
        <v>5</v>
      </c>
    </row>
    <row r="38" spans="1:12" ht="16.5" customHeight="1" x14ac:dyDescent="0.15">
      <c r="A38" s="217"/>
      <c r="B38" s="539" t="s">
        <v>287</v>
      </c>
      <c r="C38" s="540"/>
      <c r="D38" s="90">
        <f>SUM(D7:D37)</f>
        <v>30100</v>
      </c>
      <c r="E38" s="91">
        <f>SUM(E7:E37)</f>
        <v>0</v>
      </c>
      <c r="F38" s="7"/>
      <c r="G38" s="159"/>
      <c r="H38" s="194"/>
      <c r="I38" s="7"/>
      <c r="J38" s="7"/>
      <c r="K38" s="7"/>
      <c r="L38" s="7"/>
    </row>
    <row r="39" spans="1:12" s="12" customFormat="1" ht="16.5" customHeight="1" x14ac:dyDescent="0.15">
      <c r="A39" s="538" t="s">
        <v>1138</v>
      </c>
      <c r="B39" s="538"/>
      <c r="C39" s="538"/>
      <c r="D39" s="538"/>
      <c r="E39" s="538"/>
      <c r="F39" s="538"/>
      <c r="G39" s="538"/>
      <c r="H39" s="538"/>
      <c r="I39" s="538"/>
    </row>
  </sheetData>
  <mergeCells count="18">
    <mergeCell ref="E7:E13"/>
    <mergeCell ref="D14:D22"/>
    <mergeCell ref="E14:E22"/>
    <mergeCell ref="B23:B34"/>
    <mergeCell ref="C23:C34"/>
    <mergeCell ref="B14:B22"/>
    <mergeCell ref="C14:C22"/>
    <mergeCell ref="B7:B13"/>
    <mergeCell ref="C7:C13"/>
    <mergeCell ref="D7:D13"/>
    <mergeCell ref="D23:D34"/>
    <mergeCell ref="E23:E34"/>
    <mergeCell ref="B38:C38"/>
    <mergeCell ref="A39:I39"/>
    <mergeCell ref="B35:B37"/>
    <mergeCell ref="C35:C37"/>
    <mergeCell ref="D35:D37"/>
    <mergeCell ref="E35:E37"/>
  </mergeCells>
  <phoneticPr fontId="2"/>
  <hyperlinks>
    <hyperlink ref="A5" location="東中西!A1" display="（16）" xr:uid="{3E7CEFD3-1604-41E5-A1F9-BA0EBBB4F213}"/>
    <hyperlink ref="B5" location="東中西!A1" display="焼津市" xr:uid="{4E85E40C-73AD-41EF-ACF8-F5698728C26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22 E7:E22 E35:E37 D35:D37" formulaRange="1"/>
    <ignoredError sqref="A5" numberStoredAsText="1"/>
  </ignoredError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38"/>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4" width="8.125" style="173" customWidth="1"/>
    <col min="5" max="5" width="8.125" style="5" customWidth="1"/>
    <col min="6" max="6" width="27.625" style="5" customWidth="1"/>
    <col min="7" max="8" width="8.125" style="173" customWidth="1"/>
    <col min="9" max="9" width="18" style="5" customWidth="1"/>
    <col min="10" max="12" width="9" style="5" hidden="1" customWidth="1"/>
    <col min="13" max="16384" width="9" style="5"/>
  </cols>
  <sheetData>
    <row r="1" spans="1:12" ht="16.5" customHeight="1" x14ac:dyDescent="0.15">
      <c r="A1" s="104"/>
      <c r="D1" s="5"/>
      <c r="J1" s="5" t="s">
        <v>631</v>
      </c>
    </row>
    <row r="5" spans="1:12" ht="20.100000000000001" customHeight="1" x14ac:dyDescent="0.15">
      <c r="A5" s="360" t="s">
        <v>614</v>
      </c>
      <c r="B5" s="362" t="s">
        <v>291</v>
      </c>
      <c r="C5" s="190"/>
      <c r="D5" s="191"/>
      <c r="E5" s="191"/>
      <c r="F5" s="153">
        <f>D37</f>
        <v>29450</v>
      </c>
      <c r="G5" s="185" t="s">
        <v>112</v>
      </c>
      <c r="H5" s="192"/>
      <c r="I5" s="190"/>
    </row>
    <row r="6" spans="1:12" ht="16.5" customHeight="1" x14ac:dyDescent="0.15">
      <c r="A6" s="81" t="s">
        <v>101</v>
      </c>
      <c r="B6" s="81" t="s">
        <v>102</v>
      </c>
      <c r="C6" s="82" t="s">
        <v>103</v>
      </c>
      <c r="D6" s="83" t="s">
        <v>104</v>
      </c>
      <c r="E6" s="81" t="s">
        <v>105</v>
      </c>
      <c r="F6" s="81" t="s">
        <v>101</v>
      </c>
      <c r="G6" s="83" t="s">
        <v>107</v>
      </c>
      <c r="H6" s="85" t="s">
        <v>108</v>
      </c>
      <c r="I6" s="81" t="s">
        <v>109</v>
      </c>
      <c r="J6" s="81" t="s">
        <v>30</v>
      </c>
      <c r="K6" s="82" t="s">
        <v>632</v>
      </c>
      <c r="L6" s="81" t="s">
        <v>633</v>
      </c>
    </row>
    <row r="7" spans="1:12" ht="16.5" customHeight="1" x14ac:dyDescent="0.15">
      <c r="A7" s="372" t="s">
        <v>228</v>
      </c>
      <c r="B7" s="545" t="s">
        <v>773</v>
      </c>
      <c r="C7" s="547" t="s">
        <v>115</v>
      </c>
      <c r="D7" s="549">
        <f>SUM(G7:G18)</f>
        <v>11200</v>
      </c>
      <c r="E7" s="550">
        <f>SUM(H7:H18)</f>
        <v>0</v>
      </c>
      <c r="F7" s="1" t="s">
        <v>412</v>
      </c>
      <c r="G7" s="149">
        <v>950</v>
      </c>
      <c r="H7" s="149"/>
      <c r="I7" s="1"/>
      <c r="J7" s="1">
        <v>22214</v>
      </c>
      <c r="K7" s="1">
        <v>201</v>
      </c>
      <c r="L7" s="1">
        <v>1</v>
      </c>
    </row>
    <row r="8" spans="1:12" ht="16.5" customHeight="1" x14ac:dyDescent="0.15">
      <c r="A8" s="209"/>
      <c r="B8" s="544"/>
      <c r="C8" s="541"/>
      <c r="D8" s="535"/>
      <c r="E8" s="533"/>
      <c r="F8" s="2" t="s">
        <v>372</v>
      </c>
      <c r="G8" s="151">
        <v>2000</v>
      </c>
      <c r="H8" s="151"/>
      <c r="I8" s="2"/>
      <c r="J8" s="2">
        <v>22214</v>
      </c>
      <c r="K8" s="2">
        <v>201</v>
      </c>
      <c r="L8" s="2">
        <v>2</v>
      </c>
    </row>
    <row r="9" spans="1:12" ht="16.5" customHeight="1" x14ac:dyDescent="0.15">
      <c r="A9" s="209"/>
      <c r="B9" s="544"/>
      <c r="C9" s="541"/>
      <c r="D9" s="535"/>
      <c r="E9" s="533"/>
      <c r="F9" s="2" t="s">
        <v>373</v>
      </c>
      <c r="G9" s="151">
        <v>850</v>
      </c>
      <c r="H9" s="151"/>
      <c r="I9" s="2"/>
      <c r="J9" s="2">
        <v>22214</v>
      </c>
      <c r="K9" s="2">
        <v>201</v>
      </c>
      <c r="L9" s="2">
        <v>3</v>
      </c>
    </row>
    <row r="10" spans="1:12" ht="16.5" customHeight="1" x14ac:dyDescent="0.15">
      <c r="A10" s="209"/>
      <c r="B10" s="544"/>
      <c r="C10" s="541"/>
      <c r="D10" s="535"/>
      <c r="E10" s="533"/>
      <c r="F10" s="2" t="s">
        <v>374</v>
      </c>
      <c r="G10" s="151">
        <v>520</v>
      </c>
      <c r="H10" s="151"/>
      <c r="I10" s="2"/>
      <c r="J10" s="2">
        <v>22214</v>
      </c>
      <c r="K10" s="2">
        <v>201</v>
      </c>
      <c r="L10" s="2">
        <v>4</v>
      </c>
    </row>
    <row r="11" spans="1:12" ht="16.5" customHeight="1" x14ac:dyDescent="0.15">
      <c r="A11" s="209"/>
      <c r="B11" s="544"/>
      <c r="C11" s="541"/>
      <c r="D11" s="535"/>
      <c r="E11" s="533"/>
      <c r="F11" s="2" t="s">
        <v>375</v>
      </c>
      <c r="G11" s="151">
        <v>2650</v>
      </c>
      <c r="H11" s="151"/>
      <c r="I11" s="2"/>
      <c r="J11" s="2">
        <v>22214</v>
      </c>
      <c r="K11" s="2">
        <v>201</v>
      </c>
      <c r="L11" s="2">
        <v>5</v>
      </c>
    </row>
    <row r="12" spans="1:12" ht="16.5" customHeight="1" x14ac:dyDescent="0.15">
      <c r="A12" s="209"/>
      <c r="B12" s="544"/>
      <c r="C12" s="541"/>
      <c r="D12" s="535"/>
      <c r="E12" s="533"/>
      <c r="F12" s="2" t="s">
        <v>376</v>
      </c>
      <c r="G12" s="151">
        <v>500</v>
      </c>
      <c r="H12" s="151"/>
      <c r="I12" s="2"/>
      <c r="J12" s="2">
        <v>22214</v>
      </c>
      <c r="K12" s="2">
        <v>201</v>
      </c>
      <c r="L12" s="2">
        <v>6</v>
      </c>
    </row>
    <row r="13" spans="1:12" ht="16.5" customHeight="1" x14ac:dyDescent="0.15">
      <c r="A13" s="209"/>
      <c r="B13" s="544"/>
      <c r="C13" s="541"/>
      <c r="D13" s="535"/>
      <c r="E13" s="533"/>
      <c r="F13" s="2" t="s">
        <v>413</v>
      </c>
      <c r="G13" s="151">
        <v>1050</v>
      </c>
      <c r="H13" s="151"/>
      <c r="I13" s="2"/>
      <c r="J13" s="2">
        <v>22214</v>
      </c>
      <c r="K13" s="2">
        <v>201</v>
      </c>
      <c r="L13" s="2">
        <v>7</v>
      </c>
    </row>
    <row r="14" spans="1:12" ht="16.5" customHeight="1" x14ac:dyDescent="0.15">
      <c r="A14" s="209"/>
      <c r="B14" s="544"/>
      <c r="C14" s="541"/>
      <c r="D14" s="535"/>
      <c r="E14" s="533"/>
      <c r="F14" s="2" t="s">
        <v>377</v>
      </c>
      <c r="G14" s="151">
        <v>1350</v>
      </c>
      <c r="H14" s="151"/>
      <c r="I14" s="2"/>
      <c r="J14" s="2">
        <v>22214</v>
      </c>
      <c r="K14" s="2">
        <v>201</v>
      </c>
      <c r="L14" s="2">
        <v>8</v>
      </c>
    </row>
    <row r="15" spans="1:12" ht="16.5" customHeight="1" x14ac:dyDescent="0.15">
      <c r="A15" s="209"/>
      <c r="B15" s="544"/>
      <c r="C15" s="541"/>
      <c r="D15" s="535"/>
      <c r="E15" s="533"/>
      <c r="F15" s="206" t="s">
        <v>378</v>
      </c>
      <c r="G15" s="390">
        <v>100</v>
      </c>
      <c r="H15" s="390"/>
      <c r="I15" s="206"/>
      <c r="J15" s="206">
        <v>22214</v>
      </c>
      <c r="K15" s="206">
        <v>201</v>
      </c>
      <c r="L15" s="206">
        <v>9</v>
      </c>
    </row>
    <row r="16" spans="1:12" ht="16.5" customHeight="1" x14ac:dyDescent="0.15">
      <c r="A16" s="209"/>
      <c r="B16" s="544"/>
      <c r="C16" s="541"/>
      <c r="D16" s="535"/>
      <c r="E16" s="533"/>
      <c r="F16" s="206" t="s">
        <v>379</v>
      </c>
      <c r="G16" s="390">
        <v>300</v>
      </c>
      <c r="H16" s="390"/>
      <c r="I16" s="206"/>
      <c r="J16" s="206">
        <v>22214</v>
      </c>
      <c r="K16" s="206">
        <v>201</v>
      </c>
      <c r="L16" s="206">
        <v>10</v>
      </c>
    </row>
    <row r="17" spans="1:12" ht="16.5" customHeight="1" x14ac:dyDescent="0.15">
      <c r="A17" s="209"/>
      <c r="B17" s="544"/>
      <c r="C17" s="541"/>
      <c r="D17" s="535"/>
      <c r="E17" s="533"/>
      <c r="F17" s="206" t="s">
        <v>380</v>
      </c>
      <c r="G17" s="390">
        <v>280</v>
      </c>
      <c r="H17" s="390"/>
      <c r="I17" s="206"/>
      <c r="J17" s="206">
        <v>22214</v>
      </c>
      <c r="K17" s="206">
        <v>201</v>
      </c>
      <c r="L17" s="206">
        <v>11</v>
      </c>
    </row>
    <row r="18" spans="1:12" ht="16.5" customHeight="1" x14ac:dyDescent="0.15">
      <c r="A18" s="209"/>
      <c r="B18" s="546"/>
      <c r="C18" s="548"/>
      <c r="D18" s="537"/>
      <c r="E18" s="534"/>
      <c r="F18" s="207" t="s">
        <v>381</v>
      </c>
      <c r="G18" s="391">
        <v>650</v>
      </c>
      <c r="H18" s="391"/>
      <c r="I18" s="207"/>
      <c r="J18" s="207">
        <v>22214</v>
      </c>
      <c r="K18" s="207">
        <v>201</v>
      </c>
      <c r="L18" s="207">
        <v>12</v>
      </c>
    </row>
    <row r="19" spans="1:12" ht="16.5" customHeight="1" x14ac:dyDescent="0.15">
      <c r="A19" s="387"/>
      <c r="B19" s="554" t="s">
        <v>831</v>
      </c>
      <c r="C19" s="551" t="s">
        <v>115</v>
      </c>
      <c r="D19" s="536">
        <f>SUM(G19:G28)</f>
        <v>12000</v>
      </c>
      <c r="E19" s="533">
        <f>SUM(H19:H28)</f>
        <v>0</v>
      </c>
      <c r="F19" s="2" t="s">
        <v>372</v>
      </c>
      <c r="G19" s="151">
        <v>500</v>
      </c>
      <c r="H19" s="151"/>
      <c r="I19" s="2"/>
      <c r="J19" s="2">
        <v>22214</v>
      </c>
      <c r="K19" s="2">
        <v>202</v>
      </c>
      <c r="L19" s="2">
        <v>1</v>
      </c>
    </row>
    <row r="20" spans="1:12" ht="16.5" customHeight="1" x14ac:dyDescent="0.15">
      <c r="A20" s="387"/>
      <c r="B20" s="544"/>
      <c r="C20" s="541"/>
      <c r="D20" s="535"/>
      <c r="E20" s="533"/>
      <c r="F20" s="2" t="s">
        <v>373</v>
      </c>
      <c r="G20" s="151">
        <v>1500</v>
      </c>
      <c r="H20" s="151"/>
      <c r="I20" s="2"/>
      <c r="J20" s="2">
        <v>22214</v>
      </c>
      <c r="K20" s="2">
        <v>202</v>
      </c>
      <c r="L20" s="2">
        <v>2</v>
      </c>
    </row>
    <row r="21" spans="1:12" ht="16.5" customHeight="1" x14ac:dyDescent="0.15">
      <c r="A21" s="387"/>
      <c r="B21" s="544"/>
      <c r="C21" s="541"/>
      <c r="D21" s="535"/>
      <c r="E21" s="533"/>
      <c r="F21" s="2" t="s">
        <v>374</v>
      </c>
      <c r="G21" s="151">
        <v>600</v>
      </c>
      <c r="H21" s="151"/>
      <c r="I21" s="2"/>
      <c r="J21" s="2">
        <v>22214</v>
      </c>
      <c r="K21" s="2">
        <v>202</v>
      </c>
      <c r="L21" s="2">
        <v>3</v>
      </c>
    </row>
    <row r="22" spans="1:12" ht="16.5" customHeight="1" x14ac:dyDescent="0.15">
      <c r="A22" s="387"/>
      <c r="B22" s="544"/>
      <c r="C22" s="541"/>
      <c r="D22" s="535"/>
      <c r="E22" s="533"/>
      <c r="F22" s="2" t="s">
        <v>375</v>
      </c>
      <c r="G22" s="151">
        <v>1400</v>
      </c>
      <c r="H22" s="151"/>
      <c r="I22" s="2"/>
      <c r="J22" s="2">
        <v>22214</v>
      </c>
      <c r="K22" s="2">
        <v>202</v>
      </c>
      <c r="L22" s="2">
        <v>4</v>
      </c>
    </row>
    <row r="23" spans="1:12" ht="16.5" customHeight="1" x14ac:dyDescent="0.15">
      <c r="A23" s="387"/>
      <c r="B23" s="544"/>
      <c r="C23" s="541"/>
      <c r="D23" s="535"/>
      <c r="E23" s="533"/>
      <c r="F23" s="2" t="s">
        <v>376</v>
      </c>
      <c r="G23" s="151">
        <v>700</v>
      </c>
      <c r="H23" s="151"/>
      <c r="I23" s="2"/>
      <c r="J23" s="2">
        <v>22214</v>
      </c>
      <c r="K23" s="2">
        <v>202</v>
      </c>
      <c r="L23" s="2">
        <v>5</v>
      </c>
    </row>
    <row r="24" spans="1:12" ht="16.5" customHeight="1" x14ac:dyDescent="0.15">
      <c r="A24" s="387"/>
      <c r="B24" s="544"/>
      <c r="C24" s="541"/>
      <c r="D24" s="535"/>
      <c r="E24" s="533"/>
      <c r="F24" s="2" t="s">
        <v>413</v>
      </c>
      <c r="G24" s="151">
        <v>2000</v>
      </c>
      <c r="H24" s="151"/>
      <c r="I24" s="2"/>
      <c r="J24" s="2">
        <v>22214</v>
      </c>
      <c r="K24" s="2">
        <v>202</v>
      </c>
      <c r="L24" s="2">
        <v>6</v>
      </c>
    </row>
    <row r="25" spans="1:12" ht="16.5" customHeight="1" x14ac:dyDescent="0.15">
      <c r="A25" s="387"/>
      <c r="B25" s="544"/>
      <c r="C25" s="541"/>
      <c r="D25" s="535"/>
      <c r="E25" s="533"/>
      <c r="F25" s="2" t="s">
        <v>377</v>
      </c>
      <c r="G25" s="151">
        <v>1400</v>
      </c>
      <c r="H25" s="151"/>
      <c r="I25" s="2"/>
      <c r="J25" s="2">
        <v>22214</v>
      </c>
      <c r="K25" s="2">
        <v>202</v>
      </c>
      <c r="L25" s="2">
        <v>7</v>
      </c>
    </row>
    <row r="26" spans="1:12" ht="16.5" customHeight="1" x14ac:dyDescent="0.15">
      <c r="A26" s="209"/>
      <c r="B26" s="544"/>
      <c r="C26" s="541"/>
      <c r="D26" s="535"/>
      <c r="E26" s="533"/>
      <c r="F26" s="206" t="s">
        <v>378</v>
      </c>
      <c r="G26" s="390">
        <v>750</v>
      </c>
      <c r="H26" s="390"/>
      <c r="I26" s="206"/>
      <c r="J26" s="206">
        <v>22214</v>
      </c>
      <c r="K26" s="206">
        <v>202</v>
      </c>
      <c r="L26" s="206">
        <v>8</v>
      </c>
    </row>
    <row r="27" spans="1:12" ht="16.5" customHeight="1" x14ac:dyDescent="0.15">
      <c r="A27" s="387"/>
      <c r="B27" s="544"/>
      <c r="C27" s="541"/>
      <c r="D27" s="535"/>
      <c r="E27" s="533"/>
      <c r="F27" s="206" t="s">
        <v>379</v>
      </c>
      <c r="G27" s="390">
        <v>1150</v>
      </c>
      <c r="H27" s="390"/>
      <c r="I27" s="206"/>
      <c r="J27" s="206">
        <v>22214</v>
      </c>
      <c r="K27" s="206">
        <v>202</v>
      </c>
      <c r="L27" s="206">
        <v>9</v>
      </c>
    </row>
    <row r="28" spans="1:12" ht="16.5" customHeight="1" x14ac:dyDescent="0.15">
      <c r="A28" s="387"/>
      <c r="B28" s="546"/>
      <c r="C28" s="548"/>
      <c r="D28" s="537"/>
      <c r="E28" s="534"/>
      <c r="F28" s="207" t="s">
        <v>381</v>
      </c>
      <c r="G28" s="391">
        <v>2000</v>
      </c>
      <c r="H28" s="391"/>
      <c r="I28" s="207"/>
      <c r="J28" s="207">
        <v>22214</v>
      </c>
      <c r="K28" s="207">
        <v>202</v>
      </c>
      <c r="L28" s="207">
        <v>10</v>
      </c>
    </row>
    <row r="29" spans="1:12" ht="16.5" customHeight="1" x14ac:dyDescent="0.15">
      <c r="A29" s="209"/>
      <c r="B29" s="544" t="s">
        <v>774</v>
      </c>
      <c r="C29" s="541" t="s">
        <v>115</v>
      </c>
      <c r="D29" s="535">
        <f>SUM(G29:G33)</f>
        <v>3850</v>
      </c>
      <c r="E29" s="533">
        <f>SUM(H29:H33)</f>
        <v>0</v>
      </c>
      <c r="F29" s="2" t="s">
        <v>377</v>
      </c>
      <c r="G29" s="151">
        <v>350</v>
      </c>
      <c r="H29" s="151"/>
      <c r="I29" s="2"/>
      <c r="J29" s="2">
        <v>22214</v>
      </c>
      <c r="K29" s="2">
        <v>204</v>
      </c>
      <c r="L29" s="2">
        <v>1</v>
      </c>
    </row>
    <row r="30" spans="1:12" ht="16.5" customHeight="1" x14ac:dyDescent="0.15">
      <c r="A30" s="209"/>
      <c r="B30" s="544"/>
      <c r="C30" s="541"/>
      <c r="D30" s="535"/>
      <c r="E30" s="533"/>
      <c r="F30" s="206" t="s">
        <v>378</v>
      </c>
      <c r="G30" s="390">
        <v>1150</v>
      </c>
      <c r="H30" s="390"/>
      <c r="I30" s="206"/>
      <c r="J30" s="206">
        <v>22214</v>
      </c>
      <c r="K30" s="206">
        <v>204</v>
      </c>
      <c r="L30" s="206">
        <v>2</v>
      </c>
    </row>
    <row r="31" spans="1:12" ht="16.5" customHeight="1" x14ac:dyDescent="0.15">
      <c r="A31" s="209"/>
      <c r="B31" s="544"/>
      <c r="C31" s="541"/>
      <c r="D31" s="535"/>
      <c r="E31" s="533"/>
      <c r="F31" s="206" t="s">
        <v>379</v>
      </c>
      <c r="G31" s="390">
        <v>800</v>
      </c>
      <c r="H31" s="390"/>
      <c r="I31" s="206"/>
      <c r="J31" s="206">
        <v>22214</v>
      </c>
      <c r="K31" s="206">
        <v>204</v>
      </c>
      <c r="L31" s="206">
        <v>3</v>
      </c>
    </row>
    <row r="32" spans="1:12" ht="16.5" customHeight="1" x14ac:dyDescent="0.15">
      <c r="A32" s="209"/>
      <c r="B32" s="544"/>
      <c r="C32" s="541"/>
      <c r="D32" s="535"/>
      <c r="E32" s="533"/>
      <c r="F32" s="206" t="s">
        <v>380</v>
      </c>
      <c r="G32" s="390">
        <v>1000</v>
      </c>
      <c r="H32" s="390"/>
      <c r="I32" s="206"/>
      <c r="J32" s="206">
        <v>22214</v>
      </c>
      <c r="K32" s="206">
        <v>204</v>
      </c>
      <c r="L32" s="206">
        <v>4</v>
      </c>
    </row>
    <row r="33" spans="1:12" ht="16.5" customHeight="1" x14ac:dyDescent="0.15">
      <c r="A33" s="209"/>
      <c r="B33" s="546"/>
      <c r="C33" s="548"/>
      <c r="D33" s="537"/>
      <c r="E33" s="534"/>
      <c r="F33" s="206" t="s">
        <v>381</v>
      </c>
      <c r="G33" s="391">
        <v>550</v>
      </c>
      <c r="H33" s="391"/>
      <c r="I33" s="207"/>
      <c r="J33" s="207">
        <v>22214</v>
      </c>
      <c r="K33" s="207">
        <v>204</v>
      </c>
      <c r="L33" s="207">
        <v>5</v>
      </c>
    </row>
    <row r="34" spans="1:12" ht="16.5" customHeight="1" x14ac:dyDescent="0.15">
      <c r="A34" s="209"/>
      <c r="B34" s="554" t="s">
        <v>775</v>
      </c>
      <c r="C34" s="551" t="s">
        <v>115</v>
      </c>
      <c r="D34" s="536">
        <f>SUM(G34:G36)</f>
        <v>2400</v>
      </c>
      <c r="E34" s="532">
        <f>SUM(H34:H36)</f>
        <v>0</v>
      </c>
      <c r="F34" s="210" t="s">
        <v>293</v>
      </c>
      <c r="G34" s="389">
        <v>750</v>
      </c>
      <c r="H34" s="389"/>
      <c r="I34" s="210"/>
      <c r="J34" s="210">
        <v>22214</v>
      </c>
      <c r="K34" s="210">
        <v>211</v>
      </c>
      <c r="L34" s="210">
        <v>1</v>
      </c>
    </row>
    <row r="35" spans="1:12" ht="16.5" customHeight="1" x14ac:dyDescent="0.15">
      <c r="A35" s="209"/>
      <c r="B35" s="544"/>
      <c r="C35" s="541"/>
      <c r="D35" s="535"/>
      <c r="E35" s="533"/>
      <c r="F35" s="2" t="s">
        <v>294</v>
      </c>
      <c r="G35" s="151">
        <v>400</v>
      </c>
      <c r="H35" s="151"/>
      <c r="I35" s="2"/>
      <c r="J35" s="2">
        <v>22214</v>
      </c>
      <c r="K35" s="2">
        <v>211</v>
      </c>
      <c r="L35" s="2">
        <v>2</v>
      </c>
    </row>
    <row r="36" spans="1:12" ht="16.5" customHeight="1" x14ac:dyDescent="0.15">
      <c r="A36" s="209"/>
      <c r="B36" s="544"/>
      <c r="C36" s="541"/>
      <c r="D36" s="535"/>
      <c r="E36" s="533"/>
      <c r="F36" s="2" t="s">
        <v>960</v>
      </c>
      <c r="G36" s="151">
        <v>1250</v>
      </c>
      <c r="H36" s="151"/>
      <c r="I36" s="2"/>
      <c r="J36" s="2">
        <v>22214</v>
      </c>
      <c r="K36" s="2">
        <v>211</v>
      </c>
      <c r="L36" s="2">
        <v>4</v>
      </c>
    </row>
    <row r="37" spans="1:12" ht="16.5" customHeight="1" x14ac:dyDescent="0.15">
      <c r="A37" s="217"/>
      <c r="B37" s="539" t="s">
        <v>292</v>
      </c>
      <c r="C37" s="540"/>
      <c r="D37" s="90">
        <f>SUM(D7:D36)</f>
        <v>29450</v>
      </c>
      <c r="E37" s="91">
        <f>SUM(E7:E36)</f>
        <v>0</v>
      </c>
      <c r="F37" s="7"/>
      <c r="G37" s="159"/>
      <c r="H37" s="194"/>
      <c r="I37" s="7"/>
      <c r="J37" s="7"/>
      <c r="K37" s="7"/>
      <c r="L37" s="7"/>
    </row>
    <row r="38" spans="1:12" s="12" customFormat="1" ht="16.5" customHeight="1" x14ac:dyDescent="0.15">
      <c r="A38" s="538" t="s">
        <v>1138</v>
      </c>
      <c r="B38" s="538"/>
      <c r="C38" s="538"/>
      <c r="D38" s="538"/>
      <c r="E38" s="538"/>
      <c r="F38" s="538"/>
      <c r="G38" s="538"/>
      <c r="H38" s="538"/>
      <c r="I38" s="538"/>
    </row>
  </sheetData>
  <mergeCells count="18">
    <mergeCell ref="A38:I38"/>
    <mergeCell ref="E19:E28"/>
    <mergeCell ref="B29:B33"/>
    <mergeCell ref="C29:C33"/>
    <mergeCell ref="D29:D33"/>
    <mergeCell ref="E29:E33"/>
    <mergeCell ref="B19:B28"/>
    <mergeCell ref="C19:C28"/>
    <mergeCell ref="D19:D28"/>
    <mergeCell ref="B34:B36"/>
    <mergeCell ref="B37:C37"/>
    <mergeCell ref="C34:C36"/>
    <mergeCell ref="D34:D36"/>
    <mergeCell ref="E34:E36"/>
    <mergeCell ref="B7:B18"/>
    <mergeCell ref="C7:C18"/>
    <mergeCell ref="D7:D18"/>
    <mergeCell ref="E7:E18"/>
  </mergeCells>
  <phoneticPr fontId="2"/>
  <hyperlinks>
    <hyperlink ref="A5" location="東中西!A1" display="（17）" xr:uid="{D88C2CE2-9D7D-4DD2-B0E6-0CAC881D5BD5}"/>
    <hyperlink ref="B5" location="東中西!A1" display="藤枝市" xr:uid="{91F748CD-824D-4469-80A5-834A9E6CEDB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34 E7:E35 E36" formulaRange="1"/>
    <ignoredError sqref="A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
  <sheetViews>
    <sheetView showGridLines="0" showRowColHeaders="0" workbookViewId="0"/>
  </sheetViews>
  <sheetFormatPr defaultRowHeight="13.5" x14ac:dyDescent="0.15"/>
  <sheetData/>
  <phoneticPr fontId="2"/>
  <pageMargins left="0.70866141732283472" right="0.70866141732283472" top="0.74803149606299213" bottom="0.74803149606299213" header="0.31496062992125984" footer="0.31496062992125984"/>
  <pageSetup paperSize="9" scale="99"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32"/>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73" customWidth="1"/>
    <col min="6" max="6" width="27.625" style="5" customWidth="1"/>
    <col min="7" max="8" width="8.125" style="173" customWidth="1"/>
    <col min="9" max="9" width="18" style="5" customWidth="1"/>
    <col min="10" max="12" width="9" style="5" hidden="1" customWidth="1"/>
    <col min="13" max="13" width="9" style="5" customWidth="1"/>
    <col min="14" max="16384" width="9" style="5"/>
  </cols>
  <sheetData>
    <row r="1" spans="1:12" ht="16.5" customHeight="1" x14ac:dyDescent="0.15">
      <c r="A1" s="104"/>
      <c r="J1" s="5" t="s">
        <v>631</v>
      </c>
    </row>
    <row r="2" spans="1:12" ht="16.5" customHeight="1" x14ac:dyDescent="0.15">
      <c r="D2" s="5"/>
      <c r="E2" s="5"/>
    </row>
    <row r="3" spans="1:12" ht="16.5" customHeight="1" x14ac:dyDescent="0.15">
      <c r="D3" s="5"/>
      <c r="E3" s="5"/>
    </row>
    <row r="5" spans="1:12" ht="20.100000000000001" customHeight="1" x14ac:dyDescent="0.15">
      <c r="A5" s="360" t="s">
        <v>615</v>
      </c>
      <c r="B5" s="362" t="s">
        <v>295</v>
      </c>
      <c r="C5" s="190"/>
      <c r="D5" s="191"/>
      <c r="E5" s="191"/>
      <c r="F5" s="153">
        <f>D31</f>
        <v>19450</v>
      </c>
      <c r="G5" s="185" t="s">
        <v>112</v>
      </c>
      <c r="H5" s="192"/>
      <c r="I5" s="190"/>
    </row>
    <row r="6" spans="1:12" ht="16.5"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6.5" customHeight="1" x14ac:dyDescent="0.15">
      <c r="A7" s="372" t="s">
        <v>295</v>
      </c>
      <c r="B7" s="545" t="s">
        <v>776</v>
      </c>
      <c r="C7" s="547" t="s">
        <v>296</v>
      </c>
      <c r="D7" s="549">
        <f>SUM(G7:G15)</f>
        <v>7900</v>
      </c>
      <c r="E7" s="550">
        <f>SUM(H7:H15)</f>
        <v>0</v>
      </c>
      <c r="F7" s="210" t="s">
        <v>930</v>
      </c>
      <c r="G7" s="389">
        <v>1050</v>
      </c>
      <c r="H7" s="389"/>
      <c r="I7" s="210"/>
      <c r="J7" s="210">
        <v>22209</v>
      </c>
      <c r="K7" s="210">
        <v>221</v>
      </c>
      <c r="L7" s="210">
        <v>1</v>
      </c>
    </row>
    <row r="8" spans="1:12" ht="16.5" customHeight="1" x14ac:dyDescent="0.15">
      <c r="A8" s="209"/>
      <c r="B8" s="544"/>
      <c r="C8" s="541"/>
      <c r="D8" s="535"/>
      <c r="E8" s="533"/>
      <c r="F8" s="2" t="s">
        <v>931</v>
      </c>
      <c r="G8" s="151">
        <v>1050</v>
      </c>
      <c r="H8" s="151"/>
      <c r="I8" s="2"/>
      <c r="J8" s="2">
        <v>22209</v>
      </c>
      <c r="K8" s="2">
        <v>221</v>
      </c>
      <c r="L8" s="2">
        <v>2</v>
      </c>
    </row>
    <row r="9" spans="1:12" ht="16.5" customHeight="1" x14ac:dyDescent="0.15">
      <c r="A9" s="209"/>
      <c r="B9" s="544"/>
      <c r="C9" s="541"/>
      <c r="D9" s="535"/>
      <c r="E9" s="533"/>
      <c r="F9" s="2" t="s">
        <v>1074</v>
      </c>
      <c r="G9" s="151">
        <v>950</v>
      </c>
      <c r="H9" s="151"/>
      <c r="I9" s="2"/>
      <c r="J9" s="2">
        <v>22209</v>
      </c>
      <c r="K9" s="2">
        <v>221</v>
      </c>
      <c r="L9" s="2">
        <v>5</v>
      </c>
    </row>
    <row r="10" spans="1:12" ht="16.5" customHeight="1" x14ac:dyDescent="0.15">
      <c r="A10" s="209"/>
      <c r="B10" s="544"/>
      <c r="C10" s="541"/>
      <c r="D10" s="535"/>
      <c r="E10" s="533"/>
      <c r="F10" s="2" t="s">
        <v>1073</v>
      </c>
      <c r="G10" s="151">
        <v>650</v>
      </c>
      <c r="H10" s="151"/>
      <c r="I10" s="2"/>
      <c r="J10" s="2">
        <v>22209</v>
      </c>
      <c r="K10" s="2">
        <v>221</v>
      </c>
      <c r="L10" s="2">
        <v>8</v>
      </c>
    </row>
    <row r="11" spans="1:12" ht="16.5" customHeight="1" x14ac:dyDescent="0.15">
      <c r="A11" s="209"/>
      <c r="B11" s="544"/>
      <c r="C11" s="541"/>
      <c r="D11" s="535"/>
      <c r="E11" s="533"/>
      <c r="F11" s="2" t="s">
        <v>961</v>
      </c>
      <c r="G11" s="151">
        <v>750</v>
      </c>
      <c r="H11" s="151"/>
      <c r="I11" s="2"/>
      <c r="J11" s="2">
        <v>22209</v>
      </c>
      <c r="K11" s="2">
        <v>221</v>
      </c>
      <c r="L11" s="2">
        <v>9</v>
      </c>
    </row>
    <row r="12" spans="1:12" ht="16.5" customHeight="1" x14ac:dyDescent="0.15">
      <c r="A12" s="209"/>
      <c r="B12" s="544"/>
      <c r="C12" s="541"/>
      <c r="D12" s="535"/>
      <c r="E12" s="533"/>
      <c r="F12" s="206" t="s">
        <v>962</v>
      </c>
      <c r="G12" s="390">
        <v>1000</v>
      </c>
      <c r="H12" s="390"/>
      <c r="I12" s="206"/>
      <c r="J12" s="206">
        <v>22209</v>
      </c>
      <c r="K12" s="206">
        <v>221</v>
      </c>
      <c r="L12" s="206">
        <v>27</v>
      </c>
    </row>
    <row r="13" spans="1:12" ht="16.5" customHeight="1" x14ac:dyDescent="0.15">
      <c r="A13" s="209"/>
      <c r="B13" s="544"/>
      <c r="C13" s="541"/>
      <c r="D13" s="535"/>
      <c r="E13" s="533"/>
      <c r="F13" s="206" t="s">
        <v>977</v>
      </c>
      <c r="G13" s="390">
        <v>900</v>
      </c>
      <c r="H13" s="390"/>
      <c r="I13" s="206"/>
      <c r="J13" s="206">
        <v>22209</v>
      </c>
      <c r="K13" s="206">
        <v>221</v>
      </c>
      <c r="L13" s="206">
        <v>12</v>
      </c>
    </row>
    <row r="14" spans="1:12" ht="16.5" customHeight="1" x14ac:dyDescent="0.15">
      <c r="A14" s="209"/>
      <c r="B14" s="544"/>
      <c r="C14" s="541"/>
      <c r="D14" s="535"/>
      <c r="E14" s="533"/>
      <c r="F14" s="2" t="s">
        <v>978</v>
      </c>
      <c r="G14" s="151">
        <v>700</v>
      </c>
      <c r="H14" s="151"/>
      <c r="I14" s="2"/>
      <c r="J14" s="206">
        <v>22209</v>
      </c>
      <c r="K14" s="206">
        <v>221</v>
      </c>
      <c r="L14" s="2">
        <v>17</v>
      </c>
    </row>
    <row r="15" spans="1:12" ht="16.5" customHeight="1" x14ac:dyDescent="0.15">
      <c r="A15" s="209"/>
      <c r="B15" s="546"/>
      <c r="C15" s="548"/>
      <c r="D15" s="537"/>
      <c r="E15" s="534"/>
      <c r="F15" s="2" t="s">
        <v>979</v>
      </c>
      <c r="G15" s="367">
        <v>850</v>
      </c>
      <c r="H15" s="367"/>
      <c r="I15" s="209"/>
      <c r="J15" s="206">
        <v>22209</v>
      </c>
      <c r="K15" s="206">
        <v>221</v>
      </c>
      <c r="L15" s="209">
        <v>19</v>
      </c>
    </row>
    <row r="16" spans="1:12" ht="16.5" customHeight="1" x14ac:dyDescent="0.15">
      <c r="A16" s="209"/>
      <c r="B16" s="554" t="s">
        <v>879</v>
      </c>
      <c r="C16" s="551" t="s">
        <v>280</v>
      </c>
      <c r="D16" s="536">
        <f>SUM(G16:G23)</f>
        <v>5600</v>
      </c>
      <c r="E16" s="532">
        <f>SUM(H16:H23)</f>
        <v>0</v>
      </c>
      <c r="F16" s="210" t="s">
        <v>934</v>
      </c>
      <c r="G16" s="389">
        <v>700</v>
      </c>
      <c r="H16" s="389"/>
      <c r="I16" s="210"/>
      <c r="J16" s="210">
        <v>22209</v>
      </c>
      <c r="K16" s="210">
        <v>222</v>
      </c>
      <c r="L16" s="210">
        <v>1</v>
      </c>
    </row>
    <row r="17" spans="1:12" ht="16.5" customHeight="1" x14ac:dyDescent="0.15">
      <c r="A17" s="209"/>
      <c r="B17" s="544"/>
      <c r="C17" s="541"/>
      <c r="D17" s="535"/>
      <c r="E17" s="533"/>
      <c r="F17" s="2" t="s">
        <v>1066</v>
      </c>
      <c r="G17" s="151">
        <v>600</v>
      </c>
      <c r="H17" s="151"/>
      <c r="I17" s="2"/>
      <c r="J17" s="2">
        <v>22209</v>
      </c>
      <c r="K17" s="2">
        <v>222</v>
      </c>
      <c r="L17" s="2">
        <v>2</v>
      </c>
    </row>
    <row r="18" spans="1:12" ht="16.5" customHeight="1" x14ac:dyDescent="0.15">
      <c r="A18" s="209"/>
      <c r="B18" s="544"/>
      <c r="C18" s="541"/>
      <c r="D18" s="535"/>
      <c r="E18" s="533"/>
      <c r="F18" s="2" t="s">
        <v>935</v>
      </c>
      <c r="G18" s="151">
        <v>350</v>
      </c>
      <c r="H18" s="151"/>
      <c r="I18" s="2"/>
      <c r="J18" s="2">
        <v>22209</v>
      </c>
      <c r="K18" s="2">
        <v>222</v>
      </c>
      <c r="L18" s="2">
        <v>8</v>
      </c>
    </row>
    <row r="19" spans="1:12" ht="16.5" customHeight="1" x14ac:dyDescent="0.15">
      <c r="A19" s="209"/>
      <c r="B19" s="544"/>
      <c r="C19" s="541"/>
      <c r="D19" s="535"/>
      <c r="E19" s="533"/>
      <c r="F19" s="2" t="s">
        <v>980</v>
      </c>
      <c r="G19" s="151">
        <v>380</v>
      </c>
      <c r="H19" s="151"/>
      <c r="I19" s="2"/>
      <c r="J19" s="2">
        <v>22209</v>
      </c>
      <c r="K19" s="2">
        <v>222</v>
      </c>
      <c r="L19" s="2">
        <v>30</v>
      </c>
    </row>
    <row r="20" spans="1:12" ht="16.5" customHeight="1" x14ac:dyDescent="0.15">
      <c r="A20" s="209"/>
      <c r="B20" s="544"/>
      <c r="C20" s="541"/>
      <c r="D20" s="535"/>
      <c r="E20" s="533"/>
      <c r="F20" s="2" t="s">
        <v>1083</v>
      </c>
      <c r="G20" s="151">
        <v>270</v>
      </c>
      <c r="H20" s="151"/>
      <c r="I20" s="2"/>
      <c r="J20" s="2">
        <v>22209</v>
      </c>
      <c r="K20" s="2">
        <v>222</v>
      </c>
      <c r="L20" s="2">
        <v>25</v>
      </c>
    </row>
    <row r="21" spans="1:12" ht="16.5" customHeight="1" x14ac:dyDescent="0.15">
      <c r="A21" s="209"/>
      <c r="B21" s="544"/>
      <c r="C21" s="541"/>
      <c r="D21" s="535"/>
      <c r="E21" s="533"/>
      <c r="F21" s="2" t="s">
        <v>981</v>
      </c>
      <c r="G21" s="151">
        <v>1030</v>
      </c>
      <c r="H21" s="151"/>
      <c r="I21" s="2"/>
      <c r="J21" s="2">
        <v>22209</v>
      </c>
      <c r="K21" s="2">
        <v>222</v>
      </c>
      <c r="L21" s="2">
        <v>27</v>
      </c>
    </row>
    <row r="22" spans="1:12" ht="16.5" customHeight="1" x14ac:dyDescent="0.15">
      <c r="A22" s="209"/>
      <c r="B22" s="544"/>
      <c r="C22" s="541"/>
      <c r="D22" s="535"/>
      <c r="E22" s="533"/>
      <c r="F22" s="2" t="s">
        <v>1067</v>
      </c>
      <c r="G22" s="151">
        <v>820</v>
      </c>
      <c r="H22" s="151"/>
      <c r="I22" s="2"/>
      <c r="J22" s="2">
        <v>22209</v>
      </c>
      <c r="K22" s="2">
        <v>222</v>
      </c>
      <c r="L22" s="209">
        <v>9</v>
      </c>
    </row>
    <row r="23" spans="1:12" ht="16.5" customHeight="1" x14ac:dyDescent="0.15">
      <c r="A23" s="209"/>
      <c r="B23" s="546"/>
      <c r="C23" s="548"/>
      <c r="D23" s="537"/>
      <c r="E23" s="534"/>
      <c r="F23" s="305" t="s">
        <v>302</v>
      </c>
      <c r="G23" s="371">
        <v>1450</v>
      </c>
      <c r="H23" s="371"/>
      <c r="I23" s="305"/>
      <c r="J23" s="207">
        <v>22209</v>
      </c>
      <c r="K23" s="207">
        <v>222</v>
      </c>
      <c r="L23" s="207">
        <v>7</v>
      </c>
    </row>
    <row r="24" spans="1:12" ht="16.5" customHeight="1" x14ac:dyDescent="0.15">
      <c r="A24" s="209"/>
      <c r="B24" s="544" t="s">
        <v>777</v>
      </c>
      <c r="C24" s="541" t="s">
        <v>167</v>
      </c>
      <c r="D24" s="535">
        <f>SUM(G24:G25)</f>
        <v>600</v>
      </c>
      <c r="E24" s="533">
        <f>SUM(H24:H25)</f>
        <v>0</v>
      </c>
      <c r="F24" s="2" t="s">
        <v>303</v>
      </c>
      <c r="G24" s="151">
        <v>350</v>
      </c>
      <c r="H24" s="151"/>
      <c r="I24" s="2"/>
      <c r="J24" s="2">
        <v>22209</v>
      </c>
      <c r="K24" s="2">
        <v>223</v>
      </c>
      <c r="L24" s="2">
        <v>1</v>
      </c>
    </row>
    <row r="25" spans="1:12" ht="16.5" customHeight="1" x14ac:dyDescent="0.15">
      <c r="A25" s="209"/>
      <c r="B25" s="544"/>
      <c r="C25" s="541"/>
      <c r="D25" s="535"/>
      <c r="E25" s="533"/>
      <c r="F25" s="206" t="s">
        <v>304</v>
      </c>
      <c r="G25" s="390">
        <v>250</v>
      </c>
      <c r="H25" s="390"/>
      <c r="I25" s="206"/>
      <c r="J25" s="206">
        <v>22209</v>
      </c>
      <c r="K25" s="206">
        <v>223</v>
      </c>
      <c r="L25" s="206">
        <v>2</v>
      </c>
    </row>
    <row r="26" spans="1:12" ht="16.5" customHeight="1" x14ac:dyDescent="0.15">
      <c r="A26" s="209"/>
      <c r="B26" s="554" t="s">
        <v>778</v>
      </c>
      <c r="C26" s="551" t="s">
        <v>115</v>
      </c>
      <c r="D26" s="536">
        <f>SUM(G26:G29)</f>
        <v>4000</v>
      </c>
      <c r="E26" s="532">
        <f>SUM(H26:H29)</f>
        <v>0</v>
      </c>
      <c r="F26" s="210" t="s">
        <v>888</v>
      </c>
      <c r="G26" s="389">
        <v>1350</v>
      </c>
      <c r="H26" s="389"/>
      <c r="I26" s="210"/>
      <c r="J26" s="210">
        <v>22209</v>
      </c>
      <c r="K26" s="210">
        <v>232</v>
      </c>
      <c r="L26" s="210">
        <v>1</v>
      </c>
    </row>
    <row r="27" spans="1:12" ht="16.5" customHeight="1" x14ac:dyDescent="0.15">
      <c r="A27" s="209"/>
      <c r="B27" s="544"/>
      <c r="C27" s="541"/>
      <c r="D27" s="535"/>
      <c r="E27" s="533"/>
      <c r="F27" s="2" t="s">
        <v>164</v>
      </c>
      <c r="G27" s="151">
        <v>1800</v>
      </c>
      <c r="H27" s="151"/>
      <c r="I27" s="2"/>
      <c r="J27" s="2">
        <v>22209</v>
      </c>
      <c r="K27" s="2">
        <v>232</v>
      </c>
      <c r="L27" s="2">
        <v>2</v>
      </c>
    </row>
    <row r="28" spans="1:12" ht="16.5" customHeight="1" x14ac:dyDescent="0.15">
      <c r="A28" s="209"/>
      <c r="B28" s="544"/>
      <c r="C28" s="541"/>
      <c r="D28" s="535"/>
      <c r="E28" s="533"/>
      <c r="F28" s="2" t="s">
        <v>638</v>
      </c>
      <c r="G28" s="151">
        <v>150</v>
      </c>
      <c r="H28" s="151"/>
      <c r="I28" s="2"/>
      <c r="J28" s="2">
        <v>22209</v>
      </c>
      <c r="K28" s="2">
        <v>232</v>
      </c>
      <c r="L28" s="2">
        <v>3</v>
      </c>
    </row>
    <row r="29" spans="1:12" ht="16.5" customHeight="1" x14ac:dyDescent="0.15">
      <c r="A29" s="209"/>
      <c r="B29" s="544"/>
      <c r="C29" s="541"/>
      <c r="D29" s="535"/>
      <c r="E29" s="533"/>
      <c r="F29" s="2" t="s">
        <v>1089</v>
      </c>
      <c r="G29" s="151">
        <v>700</v>
      </c>
      <c r="H29" s="151"/>
      <c r="I29" s="2"/>
      <c r="J29" s="2">
        <v>22226</v>
      </c>
      <c r="K29" s="2">
        <v>232</v>
      </c>
      <c r="L29" s="2">
        <v>4</v>
      </c>
    </row>
    <row r="30" spans="1:12" ht="16.5" customHeight="1" x14ac:dyDescent="0.15">
      <c r="A30" s="209"/>
      <c r="B30" s="208" t="s">
        <v>779</v>
      </c>
      <c r="C30" s="382" t="s">
        <v>115</v>
      </c>
      <c r="D30" s="370">
        <f>SUM(G30)</f>
        <v>1350</v>
      </c>
      <c r="E30" s="381">
        <f>SUM(H30)</f>
        <v>0</v>
      </c>
      <c r="F30" s="148" t="s">
        <v>382</v>
      </c>
      <c r="G30" s="370">
        <v>1350</v>
      </c>
      <c r="H30" s="370"/>
      <c r="I30" s="208"/>
      <c r="J30" s="208">
        <v>22209</v>
      </c>
      <c r="K30" s="208">
        <v>233</v>
      </c>
      <c r="L30" s="208">
        <v>1</v>
      </c>
    </row>
    <row r="31" spans="1:12" ht="16.5" customHeight="1" x14ac:dyDescent="0.15">
      <c r="A31" s="217"/>
      <c r="B31" s="539" t="s">
        <v>305</v>
      </c>
      <c r="C31" s="540"/>
      <c r="D31" s="90">
        <f>SUM(D7:D30)</f>
        <v>19450</v>
      </c>
      <c r="E31" s="91">
        <f>SUM(E7:E30)</f>
        <v>0</v>
      </c>
      <c r="F31" s="7"/>
      <c r="G31" s="159"/>
      <c r="H31" s="194"/>
      <c r="I31" s="7"/>
      <c r="J31" s="7"/>
      <c r="K31" s="7"/>
      <c r="L31" s="7"/>
    </row>
    <row r="32" spans="1:12" s="12" customFormat="1" ht="16.5" customHeight="1" x14ac:dyDescent="0.15">
      <c r="A32" s="538" t="s">
        <v>1138</v>
      </c>
      <c r="B32" s="538"/>
      <c r="C32" s="538"/>
      <c r="D32" s="538"/>
      <c r="E32" s="538"/>
      <c r="F32" s="538"/>
      <c r="G32" s="538"/>
      <c r="H32" s="538"/>
      <c r="I32" s="538"/>
    </row>
  </sheetData>
  <mergeCells count="18">
    <mergeCell ref="B16:B23"/>
    <mergeCell ref="C16:C23"/>
    <mergeCell ref="D16:D23"/>
    <mergeCell ref="E16:E23"/>
    <mergeCell ref="B7:B15"/>
    <mergeCell ref="C7:C15"/>
    <mergeCell ref="D7:D15"/>
    <mergeCell ref="E7:E15"/>
    <mergeCell ref="B31:C31"/>
    <mergeCell ref="A32:I32"/>
    <mergeCell ref="B24:B25"/>
    <mergeCell ref="C24:C25"/>
    <mergeCell ref="D24:D25"/>
    <mergeCell ref="E24:E25"/>
    <mergeCell ref="B26:B29"/>
    <mergeCell ref="C26:C29"/>
    <mergeCell ref="D26:D29"/>
    <mergeCell ref="E26:E29"/>
  </mergeCells>
  <phoneticPr fontId="2"/>
  <hyperlinks>
    <hyperlink ref="A5" location="東中西!A1" display="（18）" xr:uid="{FF0805C1-B07B-4E0C-B04E-49C577CD0E1B}"/>
    <hyperlink ref="B5" location="東中西!A1" display="島田市" xr:uid="{A483D274-0A56-4BC4-9FAD-C15B00D050F6}"/>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3:D26 E23:E26 E22 D22 E16:E18 D16:D18 D20:D21 E20:E21" formulaRange="1"/>
    <ignoredError sqref="A5" numberStoredAsText="1"/>
  </ignoredError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32"/>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73" customWidth="1"/>
    <col min="6" max="6" width="27.625" style="5" customWidth="1"/>
    <col min="7" max="8" width="8.125" style="173" customWidth="1"/>
    <col min="9" max="9" width="18" style="5" customWidth="1"/>
    <col min="10" max="12" width="9" style="5" hidden="1" customWidth="1"/>
    <col min="13" max="16384" width="9" style="5"/>
  </cols>
  <sheetData>
    <row r="1" spans="1:12" ht="16.5" customHeight="1" x14ac:dyDescent="0.15">
      <c r="A1" s="104"/>
      <c r="J1" s="5" t="s">
        <v>631</v>
      </c>
    </row>
    <row r="2" spans="1:12" ht="16.5" customHeight="1" x14ac:dyDescent="0.15">
      <c r="D2" s="5"/>
      <c r="E2" s="5"/>
    </row>
    <row r="3" spans="1:12" ht="16.5" customHeight="1" x14ac:dyDescent="0.15">
      <c r="D3" s="5"/>
      <c r="E3" s="5"/>
    </row>
    <row r="5" spans="1:12" ht="20.100000000000001" customHeight="1" x14ac:dyDescent="0.15">
      <c r="A5" s="360" t="s">
        <v>616</v>
      </c>
      <c r="B5" s="189" t="s">
        <v>474</v>
      </c>
      <c r="C5" s="189"/>
      <c r="D5" s="189"/>
      <c r="E5" s="189"/>
      <c r="F5" s="153">
        <f>D31</f>
        <v>18200</v>
      </c>
      <c r="G5" s="185" t="s">
        <v>112</v>
      </c>
      <c r="H5" s="192"/>
      <c r="I5" s="190"/>
    </row>
    <row r="6" spans="1:12" ht="16.5"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6.5" customHeight="1" x14ac:dyDescent="0.15">
      <c r="A7" s="372" t="s">
        <v>327</v>
      </c>
      <c r="B7" s="545" t="s">
        <v>995</v>
      </c>
      <c r="C7" s="547" t="s">
        <v>115</v>
      </c>
      <c r="D7" s="549">
        <f>SUM(G7:G8)</f>
        <v>1100</v>
      </c>
      <c r="E7" s="550">
        <f>SUM(H7:H8)</f>
        <v>0</v>
      </c>
      <c r="F7" s="1" t="s">
        <v>562</v>
      </c>
      <c r="G7" s="149">
        <v>700</v>
      </c>
      <c r="H7" s="149"/>
      <c r="I7" s="1"/>
      <c r="J7" s="210">
        <v>22429</v>
      </c>
      <c r="K7" s="210">
        <v>234</v>
      </c>
      <c r="L7" s="210">
        <v>1</v>
      </c>
    </row>
    <row r="8" spans="1:12" ht="16.5" customHeight="1" x14ac:dyDescent="0.15">
      <c r="A8" s="209"/>
      <c r="B8" s="546"/>
      <c r="C8" s="548"/>
      <c r="D8" s="537"/>
      <c r="E8" s="534"/>
      <c r="F8" s="2" t="s">
        <v>475</v>
      </c>
      <c r="G8" s="151">
        <v>400</v>
      </c>
      <c r="H8" s="151"/>
      <c r="I8" s="2"/>
      <c r="J8" s="210">
        <v>22429</v>
      </c>
      <c r="K8" s="210">
        <v>234</v>
      </c>
      <c r="L8" s="210">
        <v>2</v>
      </c>
    </row>
    <row r="9" spans="1:12" ht="16.5" customHeight="1" x14ac:dyDescent="0.15">
      <c r="A9" s="209"/>
      <c r="B9" s="208" t="s">
        <v>780</v>
      </c>
      <c r="C9" s="382" t="s">
        <v>115</v>
      </c>
      <c r="D9" s="370">
        <f t="shared" ref="D9:E9" si="0">SUM(G9)</f>
        <v>400</v>
      </c>
      <c r="E9" s="381">
        <f t="shared" si="0"/>
        <v>0</v>
      </c>
      <c r="F9" s="210" t="s">
        <v>383</v>
      </c>
      <c r="G9" s="389">
        <v>400</v>
      </c>
      <c r="H9" s="389"/>
      <c r="I9" s="210"/>
      <c r="J9" s="210">
        <v>22429</v>
      </c>
      <c r="K9" s="210">
        <v>236</v>
      </c>
      <c r="L9" s="210">
        <v>1</v>
      </c>
    </row>
    <row r="10" spans="1:12" ht="16.5" customHeight="1" x14ac:dyDescent="0.15">
      <c r="A10" s="209"/>
      <c r="B10" s="554" t="s">
        <v>781</v>
      </c>
      <c r="C10" s="551" t="s">
        <v>115</v>
      </c>
      <c r="D10" s="536">
        <f>SUM(G10:G15)</f>
        <v>7400</v>
      </c>
      <c r="E10" s="532">
        <f>SUM(H10:H15)</f>
        <v>0</v>
      </c>
      <c r="F10" s="210" t="s">
        <v>434</v>
      </c>
      <c r="G10" s="389">
        <v>2000</v>
      </c>
      <c r="H10" s="389"/>
      <c r="I10" s="210"/>
      <c r="J10" s="210">
        <v>22424</v>
      </c>
      <c r="K10" s="210">
        <v>237</v>
      </c>
      <c r="L10" s="210">
        <v>1</v>
      </c>
    </row>
    <row r="11" spans="1:12" ht="16.5" customHeight="1" x14ac:dyDescent="0.15">
      <c r="A11" s="209"/>
      <c r="B11" s="544"/>
      <c r="C11" s="541"/>
      <c r="D11" s="535"/>
      <c r="E11" s="533"/>
      <c r="F11" s="2" t="s">
        <v>384</v>
      </c>
      <c r="G11" s="151">
        <v>1000</v>
      </c>
      <c r="H11" s="151"/>
      <c r="I11" s="2"/>
      <c r="J11" s="2">
        <v>22424</v>
      </c>
      <c r="K11" s="2">
        <v>237</v>
      </c>
      <c r="L11" s="2">
        <v>2</v>
      </c>
    </row>
    <row r="12" spans="1:12" ht="16.5" customHeight="1" x14ac:dyDescent="0.15">
      <c r="A12" s="209"/>
      <c r="B12" s="544"/>
      <c r="C12" s="541"/>
      <c r="D12" s="535"/>
      <c r="E12" s="533"/>
      <c r="F12" s="2" t="s">
        <v>385</v>
      </c>
      <c r="G12" s="151">
        <v>1300</v>
      </c>
      <c r="H12" s="151"/>
      <c r="I12" s="2"/>
      <c r="J12" s="2">
        <v>22424</v>
      </c>
      <c r="K12" s="2">
        <v>237</v>
      </c>
      <c r="L12" s="2">
        <v>3</v>
      </c>
    </row>
    <row r="13" spans="1:12" ht="16.5" customHeight="1" x14ac:dyDescent="0.15">
      <c r="A13" s="209"/>
      <c r="B13" s="544"/>
      <c r="C13" s="541"/>
      <c r="D13" s="535"/>
      <c r="E13" s="533"/>
      <c r="F13" s="2" t="s">
        <v>411</v>
      </c>
      <c r="G13" s="151">
        <v>1500</v>
      </c>
      <c r="H13" s="151"/>
      <c r="I13" s="2"/>
      <c r="J13" s="2">
        <v>22424</v>
      </c>
      <c r="K13" s="2">
        <v>237</v>
      </c>
      <c r="L13" s="2">
        <v>4</v>
      </c>
    </row>
    <row r="14" spans="1:12" ht="16.5" customHeight="1" x14ac:dyDescent="0.15">
      <c r="A14" s="209"/>
      <c r="B14" s="544"/>
      <c r="C14" s="541"/>
      <c r="D14" s="535"/>
      <c r="E14" s="533"/>
      <c r="F14" s="2" t="s">
        <v>563</v>
      </c>
      <c r="G14" s="151">
        <v>500</v>
      </c>
      <c r="H14" s="151"/>
      <c r="I14" s="2"/>
      <c r="J14" s="2">
        <v>22226</v>
      </c>
      <c r="K14" s="2">
        <v>237</v>
      </c>
      <c r="L14" s="2">
        <v>5</v>
      </c>
    </row>
    <row r="15" spans="1:12" ht="16.5" customHeight="1" x14ac:dyDescent="0.15">
      <c r="A15" s="305"/>
      <c r="B15" s="546"/>
      <c r="C15" s="548"/>
      <c r="D15" s="537"/>
      <c r="E15" s="534"/>
      <c r="F15" s="305" t="s">
        <v>564</v>
      </c>
      <c r="G15" s="371">
        <v>1100</v>
      </c>
      <c r="H15" s="371"/>
      <c r="I15" s="305"/>
      <c r="J15" s="305">
        <v>22209</v>
      </c>
      <c r="K15" s="305">
        <v>237</v>
      </c>
      <c r="L15" s="305">
        <v>6</v>
      </c>
    </row>
    <row r="16" spans="1:12" ht="16.5" customHeight="1" x14ac:dyDescent="0.15">
      <c r="A16" s="209" t="s">
        <v>1084</v>
      </c>
      <c r="B16" s="554" t="s">
        <v>782</v>
      </c>
      <c r="C16" s="551" t="s">
        <v>115</v>
      </c>
      <c r="D16" s="536">
        <f>SUM(G16:G18)</f>
        <v>3400</v>
      </c>
      <c r="E16" s="532">
        <f>SUM(H16:H18)</f>
        <v>0</v>
      </c>
      <c r="F16" s="210" t="s">
        <v>435</v>
      </c>
      <c r="G16" s="389">
        <v>1150</v>
      </c>
      <c r="H16" s="389"/>
      <c r="I16" s="210"/>
      <c r="J16" s="210">
        <v>22226</v>
      </c>
      <c r="K16" s="210">
        <v>240</v>
      </c>
      <c r="L16" s="210">
        <v>1</v>
      </c>
    </row>
    <row r="17" spans="1:12" ht="16.5" customHeight="1" x14ac:dyDescent="0.15">
      <c r="A17" s="209"/>
      <c r="B17" s="544"/>
      <c r="C17" s="541"/>
      <c r="D17" s="535"/>
      <c r="E17" s="533"/>
      <c r="F17" s="2" t="s">
        <v>386</v>
      </c>
      <c r="G17" s="151">
        <v>1600</v>
      </c>
      <c r="H17" s="151"/>
      <c r="I17" s="2"/>
      <c r="J17" s="2">
        <v>22226</v>
      </c>
      <c r="K17" s="2">
        <v>240</v>
      </c>
      <c r="L17" s="2">
        <v>2</v>
      </c>
    </row>
    <row r="18" spans="1:12" ht="16.5" customHeight="1" x14ac:dyDescent="0.15">
      <c r="A18" s="209"/>
      <c r="B18" s="544"/>
      <c r="C18" s="541"/>
      <c r="D18" s="535"/>
      <c r="E18" s="533"/>
      <c r="F18" s="2" t="s">
        <v>476</v>
      </c>
      <c r="G18" s="151">
        <v>650</v>
      </c>
      <c r="H18" s="151"/>
      <c r="I18" s="2"/>
      <c r="J18" s="2">
        <v>22226</v>
      </c>
      <c r="K18" s="2">
        <v>240</v>
      </c>
      <c r="L18" s="2">
        <v>3</v>
      </c>
    </row>
    <row r="19" spans="1:12" ht="16.5" customHeight="1" x14ac:dyDescent="0.15">
      <c r="A19" s="209"/>
      <c r="B19" s="208" t="s">
        <v>905</v>
      </c>
      <c r="C19" s="382" t="s">
        <v>221</v>
      </c>
      <c r="D19" s="370">
        <f>SUM(G19)</f>
        <v>400</v>
      </c>
      <c r="E19" s="381">
        <f>SUM(H19)</f>
        <v>0</v>
      </c>
      <c r="F19" s="210" t="s">
        <v>387</v>
      </c>
      <c r="G19" s="389">
        <v>400</v>
      </c>
      <c r="H19" s="389"/>
      <c r="I19" s="210"/>
      <c r="J19" s="210">
        <v>22226</v>
      </c>
      <c r="K19" s="210">
        <v>241</v>
      </c>
      <c r="L19" s="210">
        <v>1</v>
      </c>
    </row>
    <row r="20" spans="1:12" ht="16.5" customHeight="1" x14ac:dyDescent="0.15">
      <c r="A20" s="209"/>
      <c r="B20" s="554" t="s">
        <v>783</v>
      </c>
      <c r="C20" s="551" t="s">
        <v>115</v>
      </c>
      <c r="D20" s="536">
        <f>SUM(G20:G23)</f>
        <v>1600</v>
      </c>
      <c r="E20" s="532">
        <f>SUM(H20:H23)</f>
        <v>0</v>
      </c>
      <c r="F20" s="210" t="s">
        <v>1009</v>
      </c>
      <c r="G20" s="389">
        <v>410</v>
      </c>
      <c r="H20" s="389"/>
      <c r="I20" s="210"/>
      <c r="J20" s="210">
        <v>22226</v>
      </c>
      <c r="K20" s="210">
        <v>242</v>
      </c>
      <c r="L20" s="210">
        <v>1</v>
      </c>
    </row>
    <row r="21" spans="1:12" ht="16.5" customHeight="1" x14ac:dyDescent="0.15">
      <c r="A21" s="209"/>
      <c r="B21" s="544"/>
      <c r="C21" s="541"/>
      <c r="D21" s="535"/>
      <c r="E21" s="533"/>
      <c r="F21" s="2" t="s">
        <v>1010</v>
      </c>
      <c r="G21" s="151">
        <v>450</v>
      </c>
      <c r="H21" s="151"/>
      <c r="I21" s="2"/>
      <c r="J21" s="2">
        <v>22226</v>
      </c>
      <c r="K21" s="2">
        <v>242</v>
      </c>
      <c r="L21" s="2">
        <v>2</v>
      </c>
    </row>
    <row r="22" spans="1:12" ht="16.5" customHeight="1" x14ac:dyDescent="0.15">
      <c r="A22" s="209"/>
      <c r="B22" s="544"/>
      <c r="C22" s="541"/>
      <c r="D22" s="535"/>
      <c r="E22" s="533"/>
      <c r="F22" s="2" t="s">
        <v>388</v>
      </c>
      <c r="G22" s="151">
        <v>440</v>
      </c>
      <c r="H22" s="151"/>
      <c r="I22" s="2"/>
      <c r="J22" s="2">
        <v>22226</v>
      </c>
      <c r="K22" s="2">
        <v>242</v>
      </c>
      <c r="L22" s="2">
        <v>3</v>
      </c>
    </row>
    <row r="23" spans="1:12" ht="16.5" customHeight="1" x14ac:dyDescent="0.15">
      <c r="A23" s="209"/>
      <c r="B23" s="544"/>
      <c r="C23" s="541"/>
      <c r="D23" s="535"/>
      <c r="E23" s="533"/>
      <c r="F23" s="2" t="s">
        <v>907</v>
      </c>
      <c r="G23" s="151">
        <v>300</v>
      </c>
      <c r="H23" s="151"/>
      <c r="I23" s="2"/>
      <c r="J23" s="2">
        <v>22223</v>
      </c>
      <c r="K23" s="2">
        <v>242</v>
      </c>
      <c r="L23" s="2">
        <v>4</v>
      </c>
    </row>
    <row r="24" spans="1:12" ht="16.5" customHeight="1" x14ac:dyDescent="0.15">
      <c r="A24" s="209"/>
      <c r="B24" s="554" t="s">
        <v>784</v>
      </c>
      <c r="C24" s="551" t="s">
        <v>115</v>
      </c>
      <c r="D24" s="536">
        <f>SUM(G24:G28)</f>
        <v>1500</v>
      </c>
      <c r="E24" s="532">
        <f>SUM(H24:H28)</f>
        <v>0</v>
      </c>
      <c r="F24" s="210" t="s">
        <v>436</v>
      </c>
      <c r="G24" s="389">
        <v>570</v>
      </c>
      <c r="H24" s="389"/>
      <c r="I24" s="210"/>
      <c r="J24" s="210">
        <v>22226</v>
      </c>
      <c r="K24" s="210">
        <v>243</v>
      </c>
      <c r="L24" s="210">
        <v>1</v>
      </c>
    </row>
    <row r="25" spans="1:12" ht="16.5" customHeight="1" x14ac:dyDescent="0.15">
      <c r="A25" s="209"/>
      <c r="B25" s="544"/>
      <c r="C25" s="541"/>
      <c r="D25" s="535"/>
      <c r="E25" s="533"/>
      <c r="F25" s="2" t="s">
        <v>410</v>
      </c>
      <c r="G25" s="151">
        <v>430</v>
      </c>
      <c r="H25" s="151"/>
      <c r="I25" s="2"/>
      <c r="J25" s="2">
        <v>22226</v>
      </c>
      <c r="K25" s="2">
        <v>243</v>
      </c>
      <c r="L25" s="2">
        <v>2</v>
      </c>
    </row>
    <row r="26" spans="1:12" ht="16.5" customHeight="1" x14ac:dyDescent="0.15">
      <c r="A26" s="209"/>
      <c r="B26" s="544"/>
      <c r="C26" s="541"/>
      <c r="D26" s="535"/>
      <c r="E26" s="533"/>
      <c r="F26" s="2" t="s">
        <v>388</v>
      </c>
      <c r="G26" s="151">
        <v>240</v>
      </c>
      <c r="H26" s="151"/>
      <c r="I26" s="2"/>
      <c r="J26" s="2">
        <v>22226</v>
      </c>
      <c r="K26" s="2">
        <v>243</v>
      </c>
      <c r="L26" s="2">
        <v>3</v>
      </c>
    </row>
    <row r="27" spans="1:12" ht="16.5" customHeight="1" x14ac:dyDescent="0.15">
      <c r="A27" s="209"/>
      <c r="B27" s="544"/>
      <c r="C27" s="541"/>
      <c r="D27" s="535"/>
      <c r="E27" s="533"/>
      <c r="F27" s="2" t="s">
        <v>389</v>
      </c>
      <c r="G27" s="151">
        <v>150</v>
      </c>
      <c r="H27" s="151"/>
      <c r="I27" s="2"/>
      <c r="J27" s="2">
        <v>22226</v>
      </c>
      <c r="K27" s="2">
        <v>243</v>
      </c>
      <c r="L27" s="2">
        <v>4</v>
      </c>
    </row>
    <row r="28" spans="1:12" ht="16.5" customHeight="1" x14ac:dyDescent="0.15">
      <c r="A28" s="209"/>
      <c r="B28" s="544"/>
      <c r="C28" s="541"/>
      <c r="D28" s="535"/>
      <c r="E28" s="533"/>
      <c r="F28" s="2" t="s">
        <v>923</v>
      </c>
      <c r="G28" s="151">
        <v>110</v>
      </c>
      <c r="H28" s="151"/>
      <c r="I28" s="2"/>
      <c r="J28" s="2">
        <v>22223</v>
      </c>
      <c r="K28" s="2">
        <v>243</v>
      </c>
      <c r="L28" s="2">
        <v>5</v>
      </c>
    </row>
    <row r="29" spans="1:12" ht="16.5" customHeight="1" x14ac:dyDescent="0.15">
      <c r="A29" s="209"/>
      <c r="B29" s="554" t="s">
        <v>832</v>
      </c>
      <c r="C29" s="551" t="s">
        <v>115</v>
      </c>
      <c r="D29" s="536">
        <f>SUM(G29:G30)</f>
        <v>2400</v>
      </c>
      <c r="E29" s="532">
        <f>SUM(H29:H30)</f>
        <v>0</v>
      </c>
      <c r="F29" s="210" t="s">
        <v>437</v>
      </c>
      <c r="G29" s="389">
        <v>800</v>
      </c>
      <c r="H29" s="389"/>
      <c r="I29" s="210"/>
      <c r="J29" s="210">
        <v>22226</v>
      </c>
      <c r="K29" s="210">
        <v>244</v>
      </c>
      <c r="L29" s="210">
        <v>1</v>
      </c>
    </row>
    <row r="30" spans="1:12" ht="16.5" customHeight="1" x14ac:dyDescent="0.15">
      <c r="A30" s="209"/>
      <c r="B30" s="544"/>
      <c r="C30" s="541"/>
      <c r="D30" s="535"/>
      <c r="E30" s="533"/>
      <c r="F30" s="2" t="s">
        <v>976</v>
      </c>
      <c r="G30" s="151">
        <v>1600</v>
      </c>
      <c r="H30" s="151"/>
      <c r="I30" s="2"/>
      <c r="J30" s="2">
        <v>22223</v>
      </c>
      <c r="K30" s="2">
        <v>244</v>
      </c>
      <c r="L30" s="2">
        <v>2</v>
      </c>
    </row>
    <row r="31" spans="1:12" ht="16.5" customHeight="1" x14ac:dyDescent="0.15">
      <c r="A31" s="217"/>
      <c r="B31" s="573" t="s">
        <v>565</v>
      </c>
      <c r="C31" s="574"/>
      <c r="D31" s="90">
        <f>SUM(D7:D30)</f>
        <v>18200</v>
      </c>
      <c r="E31" s="91">
        <f>SUM(E7:E30)</f>
        <v>0</v>
      </c>
      <c r="F31" s="7"/>
      <c r="G31" s="159"/>
      <c r="H31" s="194"/>
      <c r="I31" s="7"/>
      <c r="J31" s="7"/>
      <c r="K31" s="7"/>
      <c r="L31" s="7"/>
    </row>
    <row r="32" spans="1:12" s="12" customFormat="1" ht="16.5" customHeight="1" x14ac:dyDescent="0.15">
      <c r="A32" s="538" t="s">
        <v>1138</v>
      </c>
      <c r="B32" s="538"/>
      <c r="C32" s="538"/>
      <c r="D32" s="538"/>
      <c r="E32" s="538"/>
      <c r="F32" s="538"/>
      <c r="G32" s="538"/>
      <c r="H32" s="538"/>
      <c r="I32" s="538"/>
    </row>
  </sheetData>
  <mergeCells count="26">
    <mergeCell ref="B31:C31"/>
    <mergeCell ref="B29:B30"/>
    <mergeCell ref="C29:C30"/>
    <mergeCell ref="C24:C28"/>
    <mergeCell ref="E16:E18"/>
    <mergeCell ref="D16:D18"/>
    <mergeCell ref="E24:E28"/>
    <mergeCell ref="E29:E30"/>
    <mergeCell ref="D24:D28"/>
    <mergeCell ref="D29:D30"/>
    <mergeCell ref="B7:B8"/>
    <mergeCell ref="C7:C8"/>
    <mergeCell ref="D7:D8"/>
    <mergeCell ref="E7:E8"/>
    <mergeCell ref="A32:I32"/>
    <mergeCell ref="D10:D15"/>
    <mergeCell ref="E10:E15"/>
    <mergeCell ref="D20:D23"/>
    <mergeCell ref="E20:E23"/>
    <mergeCell ref="B24:B28"/>
    <mergeCell ref="B10:B15"/>
    <mergeCell ref="C10:C15"/>
    <mergeCell ref="B20:B23"/>
    <mergeCell ref="C20:C23"/>
    <mergeCell ref="B16:B18"/>
    <mergeCell ref="C16:C18"/>
  </mergeCells>
  <phoneticPr fontId="2"/>
  <hyperlinks>
    <hyperlink ref="A5" location="東中西!A1" display="（19）" xr:uid="{0B4ED024-5FEA-4382-B3F6-FDC06E62C242}"/>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E6 A11:C15 A9 A7 C7 A8 C9:E9 A17:C18 A21:C23 A19 C19 A30:C30 A29 C29 A10 C10 C16 A20 C20 A25:C28 A24 C24" numberStoredAsText="1"/>
    <ignoredError sqref="D10:D15 E10:E15 D16:D30 E16:E30" numberStoredAsText="1" formulaRange="1"/>
  </ignoredError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O51"/>
  <sheetViews>
    <sheetView zoomScale="85" zoomScaleNormal="85" workbookViewId="0">
      <selection sqref="A1:B1"/>
    </sheetView>
  </sheetViews>
  <sheetFormatPr defaultRowHeight="12" x14ac:dyDescent="0.15"/>
  <cols>
    <col min="1" max="1" width="3.625" style="5" customWidth="1"/>
    <col min="2" max="2" width="8.125" style="5" customWidth="1"/>
    <col min="3" max="3" width="13.625" style="5" customWidth="1"/>
    <col min="4" max="4" width="6.5" style="5" customWidth="1"/>
    <col min="5" max="6" width="9.5" style="5"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02"/>
      <c r="B1" s="12"/>
      <c r="C1" s="328" t="s">
        <v>1139</v>
      </c>
      <c r="D1" s="641" t="s">
        <v>625</v>
      </c>
      <c r="E1" s="641"/>
      <c r="F1" s="641"/>
      <c r="G1" s="641"/>
      <c r="H1" s="641"/>
      <c r="I1" s="641"/>
    </row>
    <row r="2" spans="1:12" ht="16.5" customHeight="1" x14ac:dyDescent="0.15"/>
    <row r="3" spans="1:12" ht="16.5" customHeight="1" x14ac:dyDescent="0.15">
      <c r="E3" s="173"/>
      <c r="I3" s="173"/>
      <c r="J3" s="173"/>
    </row>
    <row r="4" spans="1:12" ht="16.5" customHeight="1" x14ac:dyDescent="0.15">
      <c r="E4" s="173"/>
      <c r="I4" s="173"/>
      <c r="J4" s="173"/>
    </row>
    <row r="5" spans="1:12" ht="16.5" customHeight="1" x14ac:dyDescent="0.15"/>
    <row r="6" spans="1:12" ht="16.5" customHeight="1" x14ac:dyDescent="0.15">
      <c r="A6" s="512" t="s">
        <v>101</v>
      </c>
      <c r="B6" s="511"/>
      <c r="C6" s="235" t="s">
        <v>102</v>
      </c>
      <c r="D6" s="234" t="s">
        <v>103</v>
      </c>
      <c r="E6" s="235" t="s">
        <v>173</v>
      </c>
      <c r="F6" s="296" t="s">
        <v>105</v>
      </c>
      <c r="G6" s="512" t="s">
        <v>101</v>
      </c>
      <c r="H6" s="511"/>
      <c r="I6" s="235" t="s">
        <v>102</v>
      </c>
      <c r="J6" s="235" t="s">
        <v>103</v>
      </c>
      <c r="K6" s="235" t="s">
        <v>173</v>
      </c>
      <c r="L6" s="296" t="s">
        <v>105</v>
      </c>
    </row>
    <row r="7" spans="1:12" ht="16.5" customHeight="1" x14ac:dyDescent="0.15">
      <c r="A7" s="237" t="s">
        <v>15</v>
      </c>
      <c r="B7" s="353" t="s">
        <v>63</v>
      </c>
      <c r="C7" s="270" t="s">
        <v>833</v>
      </c>
      <c r="D7" s="238" t="s">
        <v>115</v>
      </c>
      <c r="E7" s="154">
        <f>SUM(御前崎市・菊川市・掛川市!D7)</f>
        <v>1100</v>
      </c>
      <c r="F7" s="297">
        <f>御前崎市・菊川市・掛川市!E7</f>
        <v>0</v>
      </c>
      <c r="G7" s="237" t="s">
        <v>20</v>
      </c>
      <c r="H7" s="357" t="s">
        <v>628</v>
      </c>
      <c r="I7" s="266" t="s">
        <v>1022</v>
      </c>
      <c r="J7" s="248" t="s">
        <v>125</v>
      </c>
      <c r="K7" s="249">
        <f>SUM(浜松市浜松①②!D7)</f>
        <v>13300</v>
      </c>
      <c r="L7" s="252">
        <f>浜松市浜松①②!E7</f>
        <v>0</v>
      </c>
    </row>
    <row r="8" spans="1:12" ht="16.5" customHeight="1" x14ac:dyDescent="0.15">
      <c r="A8" s="246"/>
      <c r="B8" s="12"/>
      <c r="C8" s="263" t="s">
        <v>835</v>
      </c>
      <c r="D8" s="243" t="s">
        <v>221</v>
      </c>
      <c r="E8" s="244">
        <f>SUM(御前崎市・菊川市・掛川市!D8:D9)</f>
        <v>1700</v>
      </c>
      <c r="F8" s="298">
        <f>御前崎市・菊川市・掛川市!E8</f>
        <v>0</v>
      </c>
      <c r="G8" s="246"/>
      <c r="H8" s="241"/>
      <c r="I8" s="266" t="s">
        <v>1080</v>
      </c>
      <c r="J8" s="248" t="s">
        <v>256</v>
      </c>
      <c r="K8" s="249">
        <f>SUM(浜松市浜松①②!D12)</f>
        <v>2900</v>
      </c>
      <c r="L8" s="252">
        <f>浜松市浜松①②!E12</f>
        <v>0</v>
      </c>
    </row>
    <row r="9" spans="1:12" ht="16.5" customHeight="1" x14ac:dyDescent="0.15">
      <c r="A9" s="246"/>
      <c r="B9" s="12"/>
      <c r="C9" s="263" t="s">
        <v>834</v>
      </c>
      <c r="D9" s="243" t="s">
        <v>115</v>
      </c>
      <c r="E9" s="244">
        <f>SUM(御前崎市・菊川市・掛川市!D10)</f>
        <v>1450</v>
      </c>
      <c r="F9" s="298">
        <f>御前崎市・菊川市・掛川市!E10</f>
        <v>0</v>
      </c>
      <c r="G9" s="246"/>
      <c r="H9" s="241"/>
      <c r="I9" s="266" t="s">
        <v>1030</v>
      </c>
      <c r="J9" s="248" t="s">
        <v>124</v>
      </c>
      <c r="K9" s="249">
        <f>SUM(浜松市浜松①②!D15)</f>
        <v>9000</v>
      </c>
      <c r="L9" s="252">
        <f>浜松市浜松①②!E15</f>
        <v>0</v>
      </c>
    </row>
    <row r="10" spans="1:12" ht="16.5" customHeight="1" x14ac:dyDescent="0.15">
      <c r="A10" s="295"/>
      <c r="B10" s="348" t="s">
        <v>64</v>
      </c>
      <c r="C10" s="263" t="s">
        <v>785</v>
      </c>
      <c r="D10" s="243" t="s">
        <v>221</v>
      </c>
      <c r="E10" s="244">
        <f>SUM(御前崎市・菊川市・掛川市!D11)</f>
        <v>1300</v>
      </c>
      <c r="F10" s="298">
        <f>御前崎市・菊川市・掛川市!E11</f>
        <v>0</v>
      </c>
      <c r="G10" s="246"/>
      <c r="H10" s="241"/>
      <c r="I10" s="266" t="s">
        <v>869</v>
      </c>
      <c r="J10" s="248" t="s">
        <v>123</v>
      </c>
      <c r="K10" s="249">
        <f>SUM(浜松市浜松①②!D25)</f>
        <v>3400</v>
      </c>
      <c r="L10" s="252">
        <f>SUM(浜松市浜松①②!E25)</f>
        <v>0</v>
      </c>
    </row>
    <row r="11" spans="1:12" ht="16.5" customHeight="1" x14ac:dyDescent="0.15">
      <c r="A11" s="246"/>
      <c r="B11" s="12"/>
      <c r="C11" s="266" t="s">
        <v>786</v>
      </c>
      <c r="D11" s="248" t="s">
        <v>221</v>
      </c>
      <c r="E11" s="249">
        <f>SUM(御前崎市・菊川市・掛川市!D12)</f>
        <v>1450</v>
      </c>
      <c r="F11" s="299">
        <f>御前崎市・菊川市・掛川市!E12</f>
        <v>0</v>
      </c>
      <c r="G11" s="246"/>
      <c r="H11" s="241"/>
      <c r="I11" s="266" t="s">
        <v>870</v>
      </c>
      <c r="J11" s="248" t="s">
        <v>123</v>
      </c>
      <c r="K11" s="249">
        <f>SUM(浜松市浜松①②!D26)</f>
        <v>7400</v>
      </c>
      <c r="L11" s="252">
        <f>SUM(浜松市浜松①②!E26)</f>
        <v>0</v>
      </c>
    </row>
    <row r="12" spans="1:12" ht="16.5" customHeight="1" x14ac:dyDescent="0.15">
      <c r="A12" s="246"/>
      <c r="B12" s="12"/>
      <c r="C12" s="266" t="s">
        <v>787</v>
      </c>
      <c r="D12" s="248" t="s">
        <v>115</v>
      </c>
      <c r="E12" s="249">
        <f>SUM(御前崎市・菊川市・掛川市!D13:D15)</f>
        <v>3600</v>
      </c>
      <c r="F12" s="299">
        <f>御前崎市・菊川市・掛川市!E13</f>
        <v>0</v>
      </c>
      <c r="G12" s="246"/>
      <c r="H12" s="241"/>
      <c r="I12" s="266" t="s">
        <v>871</v>
      </c>
      <c r="J12" s="248" t="s">
        <v>123</v>
      </c>
      <c r="K12" s="249">
        <f>SUM(浜松市浜松①②!D31)</f>
        <v>9400</v>
      </c>
      <c r="L12" s="252">
        <f>SUM(浜松市浜松①②!E31)</f>
        <v>0</v>
      </c>
    </row>
    <row r="13" spans="1:12" ht="16.5" customHeight="1" x14ac:dyDescent="0.15">
      <c r="A13" s="246"/>
      <c r="B13" s="12"/>
      <c r="C13" s="276" t="s">
        <v>890</v>
      </c>
      <c r="D13" s="254" t="s">
        <v>115</v>
      </c>
      <c r="E13" s="255">
        <f>SUM(御前崎市・菊川市・掛川市!D16:D17)</f>
        <v>3100</v>
      </c>
      <c r="F13" s="300">
        <f>御前崎市・菊川市・掛川市!E16</f>
        <v>0</v>
      </c>
      <c r="G13" s="246"/>
      <c r="H13" s="241"/>
      <c r="I13" s="266" t="s">
        <v>872</v>
      </c>
      <c r="J13" s="248" t="s">
        <v>123</v>
      </c>
      <c r="K13" s="249">
        <f>SUM(浜松市浜松①②!D36)</f>
        <v>7350</v>
      </c>
      <c r="L13" s="252">
        <f>SUM(浜松市浜松①②!E36)</f>
        <v>0</v>
      </c>
    </row>
    <row r="14" spans="1:12" ht="16.5" customHeight="1" x14ac:dyDescent="0.15">
      <c r="A14" s="512" t="s">
        <v>174</v>
      </c>
      <c r="B14" s="510"/>
      <c r="C14" s="511"/>
      <c r="D14" s="259"/>
      <c r="E14" s="260">
        <f>SUM(E7:E13)</f>
        <v>13700</v>
      </c>
      <c r="F14" s="262">
        <f>SUM(F7:F13)</f>
        <v>0</v>
      </c>
      <c r="G14" s="246"/>
      <c r="H14" s="241"/>
      <c r="I14" s="266" t="s">
        <v>873</v>
      </c>
      <c r="J14" s="248" t="s">
        <v>123</v>
      </c>
      <c r="K14" s="249">
        <f>SUM(浜松市浜松①②!D40)</f>
        <v>4200</v>
      </c>
      <c r="L14" s="252">
        <f>SUM(浜松市浜松①②!E40)</f>
        <v>0</v>
      </c>
    </row>
    <row r="15" spans="1:12" ht="16.5" customHeight="1" x14ac:dyDescent="0.15">
      <c r="A15" s="237" t="s">
        <v>16</v>
      </c>
      <c r="B15" s="348" t="s">
        <v>222</v>
      </c>
      <c r="C15" s="263" t="s">
        <v>788</v>
      </c>
      <c r="D15" s="243" t="s">
        <v>115</v>
      </c>
      <c r="E15" s="244">
        <f>SUM(御前崎市・菊川市・掛川市!D23)</f>
        <v>2550</v>
      </c>
      <c r="F15" s="298">
        <f>御前崎市・菊川市・掛川市!E23</f>
        <v>0</v>
      </c>
      <c r="G15" s="246"/>
      <c r="H15" s="241"/>
      <c r="I15" s="263" t="s">
        <v>984</v>
      </c>
      <c r="J15" s="243" t="s">
        <v>115</v>
      </c>
      <c r="K15" s="244">
        <f>浜松市浜松①②!D52</f>
        <v>9600</v>
      </c>
      <c r="L15" s="245">
        <f>浜松市浜松①②!E52</f>
        <v>0</v>
      </c>
    </row>
    <row r="16" spans="1:12" ht="16.5" customHeight="1" x14ac:dyDescent="0.15">
      <c r="A16" s="246"/>
      <c r="B16" s="12"/>
      <c r="C16" s="263" t="s">
        <v>836</v>
      </c>
      <c r="D16" s="243" t="s">
        <v>115</v>
      </c>
      <c r="E16" s="244">
        <f>SUM(御前崎市・菊川市・掛川市!D26:D28)</f>
        <v>3000</v>
      </c>
      <c r="F16" s="298">
        <f>御前崎市・菊川市・掛川市!E26</f>
        <v>0</v>
      </c>
      <c r="G16" s="246"/>
      <c r="H16" s="241"/>
      <c r="I16" s="266" t="s">
        <v>874</v>
      </c>
      <c r="J16" s="248" t="s">
        <v>221</v>
      </c>
      <c r="K16" s="249">
        <f>浜松市浜松①②!D55</f>
        <v>35600</v>
      </c>
      <c r="L16" s="252">
        <f>浜松市浜松①②!E55</f>
        <v>0</v>
      </c>
    </row>
    <row r="17" spans="1:15" ht="16.5" customHeight="1" x14ac:dyDescent="0.15">
      <c r="A17" s="246"/>
      <c r="B17" s="241"/>
      <c r="C17" s="263" t="s">
        <v>862</v>
      </c>
      <c r="D17" s="243" t="s">
        <v>221</v>
      </c>
      <c r="E17" s="244">
        <f>SUM(御前崎市・菊川市・掛川市!D29:D30)</f>
        <v>1200</v>
      </c>
      <c r="F17" s="298">
        <f>御前崎市・菊川市・掛川市!E29</f>
        <v>0</v>
      </c>
      <c r="G17" s="246"/>
      <c r="H17" s="241"/>
      <c r="I17" s="266" t="s">
        <v>801</v>
      </c>
      <c r="J17" s="248" t="s">
        <v>115</v>
      </c>
      <c r="K17" s="249">
        <f>浜松市浜松①②!D73</f>
        <v>8500</v>
      </c>
      <c r="L17" s="252">
        <f>浜松市浜松①②!E73</f>
        <v>0</v>
      </c>
    </row>
    <row r="18" spans="1:15" ht="16.5" customHeight="1" x14ac:dyDescent="0.15">
      <c r="A18" s="246"/>
      <c r="B18" s="241"/>
      <c r="C18" s="263" t="s">
        <v>789</v>
      </c>
      <c r="D18" s="243" t="s">
        <v>221</v>
      </c>
      <c r="E18" s="244">
        <f>SUM(御前崎市・菊川市・掛川市!D31:D32)</f>
        <v>2700</v>
      </c>
      <c r="F18" s="298">
        <f>御前崎市・菊川市・掛川市!E31</f>
        <v>0</v>
      </c>
      <c r="G18" s="246"/>
      <c r="H18" s="241"/>
      <c r="I18" s="263" t="s">
        <v>837</v>
      </c>
      <c r="J18" s="243" t="s">
        <v>115</v>
      </c>
      <c r="K18" s="244">
        <f>浜松市浜松①②!D77</f>
        <v>1750</v>
      </c>
      <c r="L18" s="245">
        <f>浜松市浜松①②!E77</f>
        <v>0</v>
      </c>
    </row>
    <row r="19" spans="1:15" ht="16.5" customHeight="1" x14ac:dyDescent="0.15">
      <c r="A19" s="246"/>
      <c r="B19" s="241"/>
      <c r="C19" s="266" t="s">
        <v>790</v>
      </c>
      <c r="D19" s="248" t="s">
        <v>237</v>
      </c>
      <c r="E19" s="249">
        <f>SUM(御前崎市・菊川市・掛川市!D33:D41)</f>
        <v>5350</v>
      </c>
      <c r="F19" s="299">
        <f>御前崎市・菊川市・掛川市!E33</f>
        <v>0</v>
      </c>
      <c r="G19" s="512" t="s">
        <v>174</v>
      </c>
      <c r="H19" s="510"/>
      <c r="I19" s="511"/>
      <c r="J19" s="259"/>
      <c r="K19" s="260">
        <f>SUM(K7:K18)</f>
        <v>112400</v>
      </c>
      <c r="L19" s="262">
        <f>SUM(L7:L18)</f>
        <v>0</v>
      </c>
    </row>
    <row r="20" spans="1:15" ht="16.5" customHeight="1" x14ac:dyDescent="0.15">
      <c r="A20" s="246"/>
      <c r="B20" s="241"/>
      <c r="C20" s="266" t="s">
        <v>791</v>
      </c>
      <c r="D20" s="248" t="s">
        <v>238</v>
      </c>
      <c r="E20" s="249">
        <f>SUM(御前崎市・菊川市・掛川市!D42:D47)</f>
        <v>3750</v>
      </c>
      <c r="F20" s="299">
        <f>御前崎市・菊川市・掛川市!E42</f>
        <v>0</v>
      </c>
      <c r="G20" s="237" t="s">
        <v>21</v>
      </c>
      <c r="H20" s="357" t="s">
        <v>236</v>
      </c>
      <c r="I20" s="247" t="s">
        <v>802</v>
      </c>
      <c r="J20" s="248" t="s">
        <v>124</v>
      </c>
      <c r="K20" s="249">
        <f>SUM(浜松市笠井・浜北､天竜!D7)</f>
        <v>5200</v>
      </c>
      <c r="L20" s="252">
        <f>浜松市笠井・浜北､天竜!E7</f>
        <v>0</v>
      </c>
    </row>
    <row r="21" spans="1:15" ht="16.5" customHeight="1" x14ac:dyDescent="0.15">
      <c r="A21" s="246"/>
      <c r="B21" s="241"/>
      <c r="C21" s="267" t="s">
        <v>863</v>
      </c>
      <c r="D21" s="254" t="s">
        <v>239</v>
      </c>
      <c r="E21" s="255">
        <f>SUM(御前崎市・菊川市・掛川市!D48:D54)</f>
        <v>6000</v>
      </c>
      <c r="F21" s="300">
        <f>御前崎市・菊川市・掛川市!E48</f>
        <v>0</v>
      </c>
      <c r="G21" s="246"/>
      <c r="H21" s="357" t="s">
        <v>248</v>
      </c>
      <c r="I21" s="247" t="s">
        <v>803</v>
      </c>
      <c r="J21" s="248" t="s">
        <v>257</v>
      </c>
      <c r="K21" s="249">
        <f>SUM(浜松市笠井・浜北､天竜!D14)</f>
        <v>3800</v>
      </c>
      <c r="L21" s="252">
        <f>浜松市笠井・浜北､天竜!E14</f>
        <v>0</v>
      </c>
    </row>
    <row r="22" spans="1:15" ht="16.5" customHeight="1" x14ac:dyDescent="0.15">
      <c r="A22" s="512" t="s">
        <v>174</v>
      </c>
      <c r="B22" s="510"/>
      <c r="C22" s="511"/>
      <c r="D22" s="259"/>
      <c r="E22" s="260">
        <f>SUM(E15:E21)</f>
        <v>24550</v>
      </c>
      <c r="F22" s="262">
        <f>SUM(F15:F21)</f>
        <v>0</v>
      </c>
      <c r="G22" s="246"/>
      <c r="H22" s="241"/>
      <c r="I22" s="247" t="s">
        <v>875</v>
      </c>
      <c r="J22" s="248" t="s">
        <v>257</v>
      </c>
      <c r="K22" s="249">
        <f>SUM(浜松市笠井・浜北､天竜!D16)</f>
        <v>11900</v>
      </c>
      <c r="L22" s="252">
        <f>浜松市笠井・浜北､天竜!E16</f>
        <v>0</v>
      </c>
    </row>
    <row r="23" spans="1:15" ht="16.5" customHeight="1" x14ac:dyDescent="0.15">
      <c r="A23" s="237" t="s">
        <v>17</v>
      </c>
      <c r="B23" s="353" t="s">
        <v>233</v>
      </c>
      <c r="C23" s="270" t="s">
        <v>793</v>
      </c>
      <c r="D23" s="238" t="s">
        <v>221</v>
      </c>
      <c r="E23" s="154">
        <f>SUM(森町・袋井市!D7)</f>
        <v>1000</v>
      </c>
      <c r="F23" s="297">
        <f>森町・袋井市!E7</f>
        <v>0</v>
      </c>
      <c r="G23" s="246"/>
      <c r="H23" s="241"/>
      <c r="I23" s="257" t="s">
        <v>805</v>
      </c>
      <c r="J23" s="254" t="s">
        <v>257</v>
      </c>
      <c r="K23" s="255">
        <f>SUM(浜松市笠井・浜北､天竜!D23)</f>
        <v>6150</v>
      </c>
      <c r="L23" s="258">
        <f>浜松市笠井・浜北､天竜!E23</f>
        <v>0</v>
      </c>
    </row>
    <row r="24" spans="1:15" ht="16.5" customHeight="1" x14ac:dyDescent="0.15">
      <c r="A24" s="246"/>
      <c r="B24" s="353" t="s">
        <v>205</v>
      </c>
      <c r="C24" s="267" t="s">
        <v>985</v>
      </c>
      <c r="D24" s="254" t="s">
        <v>115</v>
      </c>
      <c r="E24" s="255">
        <f>SUM(森町・袋井市!D8)</f>
        <v>2100</v>
      </c>
      <c r="F24" s="300">
        <f>森町・袋井市!E8</f>
        <v>0</v>
      </c>
      <c r="G24" s="512" t="s">
        <v>174</v>
      </c>
      <c r="H24" s="510"/>
      <c r="I24" s="511"/>
      <c r="J24" s="301"/>
      <c r="K24" s="260">
        <f>SUM(K20:K23)</f>
        <v>27050</v>
      </c>
      <c r="L24" s="262">
        <f>SUM(L20:L23)</f>
        <v>0</v>
      </c>
    </row>
    <row r="25" spans="1:15" ht="16.5" customHeight="1" x14ac:dyDescent="0.15">
      <c r="A25" s="512" t="s">
        <v>174</v>
      </c>
      <c r="B25" s="510"/>
      <c r="C25" s="511"/>
      <c r="D25" s="259"/>
      <c r="E25" s="260">
        <f>SUM(E23:E24)</f>
        <v>3100</v>
      </c>
      <c r="F25" s="262">
        <f>SUM(F23:F24)</f>
        <v>0</v>
      </c>
      <c r="G25" s="237" t="s">
        <v>22</v>
      </c>
      <c r="H25" s="358" t="s">
        <v>236</v>
      </c>
      <c r="I25" s="464" t="s">
        <v>1124</v>
      </c>
      <c r="J25" s="457" t="s">
        <v>115</v>
      </c>
      <c r="K25" s="458">
        <f>SUM(浜松市笠井・浜北､天竜!D32)</f>
        <v>6700</v>
      </c>
      <c r="L25" s="42">
        <f>SUM(浜松市笠井・浜北､天竜!E32)</f>
        <v>0</v>
      </c>
    </row>
    <row r="26" spans="1:15" ht="16.5" customHeight="1" x14ac:dyDescent="0.15">
      <c r="A26" s="237" t="s">
        <v>18</v>
      </c>
      <c r="B26" s="354" t="s">
        <v>234</v>
      </c>
      <c r="C26" s="270" t="s">
        <v>864</v>
      </c>
      <c r="D26" s="238" t="s">
        <v>240</v>
      </c>
      <c r="E26" s="154">
        <f>SUM(森町・袋井市!D14)</f>
        <v>2600</v>
      </c>
      <c r="F26" s="297">
        <f>森町・袋井市!E14</f>
        <v>0</v>
      </c>
      <c r="G26" s="237"/>
      <c r="H26" s="357" t="s">
        <v>1125</v>
      </c>
      <c r="I26" s="266" t="s">
        <v>1123</v>
      </c>
      <c r="J26" s="248" t="s">
        <v>115</v>
      </c>
      <c r="K26" s="249">
        <f>SUM(浜松市笠井・浜北､天竜!D35)</f>
        <v>1750</v>
      </c>
      <c r="L26" s="252">
        <f>SUM(浜松市笠井・浜北､天竜!E35)</f>
        <v>0</v>
      </c>
      <c r="M26" s="459"/>
      <c r="N26" s="76"/>
      <c r="O26" s="32"/>
    </row>
    <row r="27" spans="1:15" ht="16.5" customHeight="1" x14ac:dyDescent="0.15">
      <c r="A27" s="246"/>
      <c r="B27" s="241"/>
      <c r="C27" s="266" t="s">
        <v>859</v>
      </c>
      <c r="D27" s="248" t="s">
        <v>241</v>
      </c>
      <c r="E27" s="249">
        <f>SUM(森町・袋井市!D17)</f>
        <v>2100</v>
      </c>
      <c r="F27" s="299">
        <f>森町・袋井市!E17</f>
        <v>0</v>
      </c>
      <c r="G27" s="237"/>
      <c r="H27" s="357"/>
      <c r="I27" s="266" t="s">
        <v>1120</v>
      </c>
      <c r="J27" s="248" t="s">
        <v>115</v>
      </c>
      <c r="K27" s="249">
        <f>SUM(浜松市笠井・浜北､天竜!D36)</f>
        <v>200</v>
      </c>
      <c r="L27" s="252">
        <f>SUM(浜松市笠井・浜北､天竜!E36)</f>
        <v>0</v>
      </c>
    </row>
    <row r="28" spans="1:15" ht="16.5" customHeight="1" x14ac:dyDescent="0.15">
      <c r="A28" s="246"/>
      <c r="B28" s="241"/>
      <c r="C28" s="266" t="s">
        <v>948</v>
      </c>
      <c r="D28" s="248" t="s">
        <v>115</v>
      </c>
      <c r="E28" s="249">
        <f>SUM(森町・袋井市!D20)</f>
        <v>3300</v>
      </c>
      <c r="F28" s="299">
        <f>森町・袋井市!E20</f>
        <v>0</v>
      </c>
      <c r="G28" s="237"/>
      <c r="H28" s="357"/>
      <c r="I28" s="266" t="s">
        <v>1121</v>
      </c>
      <c r="J28" s="248" t="s">
        <v>115</v>
      </c>
      <c r="K28" s="249">
        <f>SUM(浜松市笠井・浜北､天竜!D37)</f>
        <v>600</v>
      </c>
      <c r="L28" s="252">
        <f>SUM(浜松市笠井・浜北､天竜!E37)</f>
        <v>0</v>
      </c>
    </row>
    <row r="29" spans="1:15" ht="16.5" customHeight="1" x14ac:dyDescent="0.15">
      <c r="A29" s="246"/>
      <c r="B29" s="241"/>
      <c r="C29" s="266" t="s">
        <v>865</v>
      </c>
      <c r="D29" s="248" t="s">
        <v>115</v>
      </c>
      <c r="E29" s="249">
        <f>SUM(森町・袋井市!D24)</f>
        <v>5000</v>
      </c>
      <c r="F29" s="299">
        <f>SUM(森町・袋井市!E24)</f>
        <v>0</v>
      </c>
      <c r="G29" s="237"/>
      <c r="H29" s="357"/>
      <c r="I29" s="465" t="s">
        <v>1122</v>
      </c>
      <c r="J29" s="265" t="s">
        <v>115</v>
      </c>
      <c r="K29" s="329">
        <f>SUM(浜松市笠井・浜北､天竜!D38)</f>
        <v>1350</v>
      </c>
      <c r="L29" s="43">
        <f>SUM(浜松市笠井・浜北､天竜!E38)</f>
        <v>0</v>
      </c>
    </row>
    <row r="30" spans="1:15" ht="16.5" customHeight="1" x14ac:dyDescent="0.15">
      <c r="A30" s="246"/>
      <c r="B30" s="241"/>
      <c r="C30" s="266" t="s">
        <v>861</v>
      </c>
      <c r="D30" s="248" t="s">
        <v>221</v>
      </c>
      <c r="E30" s="249">
        <f>SUM(森町・袋井市!D29)</f>
        <v>1100</v>
      </c>
      <c r="F30" s="299">
        <f>森町・袋井市!E29</f>
        <v>0</v>
      </c>
      <c r="G30" s="246"/>
      <c r="H30" s="357"/>
      <c r="I30" s="267" t="s">
        <v>1149</v>
      </c>
      <c r="J30" s="254" t="s">
        <v>115</v>
      </c>
      <c r="K30" s="255">
        <f>SUM(浜松市笠井・浜北､天竜!D39)</f>
        <v>500</v>
      </c>
      <c r="L30" s="258">
        <f>SUM(浜松市笠井・浜北､天竜!E39)</f>
        <v>0</v>
      </c>
    </row>
    <row r="31" spans="1:15" ht="16.5" customHeight="1" x14ac:dyDescent="0.15">
      <c r="A31" s="246"/>
      <c r="B31" s="241"/>
      <c r="C31" s="266" t="s">
        <v>795</v>
      </c>
      <c r="D31" s="248" t="s">
        <v>221</v>
      </c>
      <c r="E31" s="249">
        <f>SUM(森町・袋井市!D31)</f>
        <v>1400</v>
      </c>
      <c r="F31" s="299">
        <f>森町・袋井市!E31</f>
        <v>0</v>
      </c>
      <c r="G31" s="512" t="s">
        <v>174</v>
      </c>
      <c r="H31" s="510"/>
      <c r="I31" s="511"/>
      <c r="J31" s="259"/>
      <c r="K31" s="260">
        <f>SUM(K25:K30)</f>
        <v>11100</v>
      </c>
      <c r="L31" s="262">
        <f>SUM(L25:L30)</f>
        <v>0</v>
      </c>
    </row>
    <row r="32" spans="1:15" ht="16.5" customHeight="1" x14ac:dyDescent="0.15">
      <c r="A32" s="246"/>
      <c r="B32" s="241"/>
      <c r="C32" s="267" t="s">
        <v>796</v>
      </c>
      <c r="D32" s="254" t="s">
        <v>221</v>
      </c>
      <c r="E32" s="255">
        <f>SUM(森町・袋井市!D32)</f>
        <v>1800</v>
      </c>
      <c r="F32" s="300">
        <f>森町・袋井市!E32</f>
        <v>0</v>
      </c>
      <c r="G32" s="237" t="s">
        <v>23</v>
      </c>
      <c r="H32" s="357" t="s">
        <v>236</v>
      </c>
      <c r="I32" s="242" t="s">
        <v>1001</v>
      </c>
      <c r="J32" s="243" t="s">
        <v>258</v>
      </c>
      <c r="K32" s="244">
        <f>SUM(浜松市雄踏・舞阪・引佐､湖西市!D7)</f>
        <v>3000</v>
      </c>
      <c r="L32" s="245">
        <f>浜松市雄踏・舞阪・引佐､湖西市!E7</f>
        <v>0</v>
      </c>
    </row>
    <row r="33" spans="1:12" ht="16.5" customHeight="1" x14ac:dyDescent="0.15">
      <c r="A33" s="512" t="s">
        <v>174</v>
      </c>
      <c r="B33" s="510"/>
      <c r="C33" s="511"/>
      <c r="D33" s="259"/>
      <c r="E33" s="260">
        <f>SUM(E26:E32)</f>
        <v>17300</v>
      </c>
      <c r="F33" s="262">
        <f>SUM(F26:F32)</f>
        <v>0</v>
      </c>
      <c r="G33" s="246"/>
      <c r="H33" s="357" t="s">
        <v>245</v>
      </c>
      <c r="I33" s="247" t="s">
        <v>806</v>
      </c>
      <c r="J33" s="248" t="s">
        <v>124</v>
      </c>
      <c r="K33" s="249">
        <f>SUM(浜松市雄踏・舞阪・引佐､湖西市!D9)</f>
        <v>4150</v>
      </c>
      <c r="L33" s="252">
        <f>浜松市雄踏・舞阪・引佐､湖西市!E9</f>
        <v>0</v>
      </c>
    </row>
    <row r="34" spans="1:12" ht="16.5" customHeight="1" x14ac:dyDescent="0.15">
      <c r="A34" s="237" t="s">
        <v>19</v>
      </c>
      <c r="B34" s="354" t="s">
        <v>223</v>
      </c>
      <c r="C34" s="270" t="s">
        <v>797</v>
      </c>
      <c r="D34" s="238" t="s">
        <v>255</v>
      </c>
      <c r="E34" s="154">
        <f>SUM(磐田市!D7)</f>
        <v>5600</v>
      </c>
      <c r="F34" s="269">
        <f>磐田市!E7</f>
        <v>0</v>
      </c>
      <c r="G34" s="246"/>
      <c r="H34" s="241"/>
      <c r="I34" s="247" t="s">
        <v>838</v>
      </c>
      <c r="J34" s="248" t="s">
        <v>258</v>
      </c>
      <c r="K34" s="249">
        <f>SUM(浜松市雄踏・舞阪・引佐､湖西市!D14)</f>
        <v>3350</v>
      </c>
      <c r="L34" s="252">
        <f>浜松市雄踏・舞阪・引佐､湖西市!E14</f>
        <v>0</v>
      </c>
    </row>
    <row r="35" spans="1:12" ht="16.5" customHeight="1" x14ac:dyDescent="0.15">
      <c r="A35" s="246"/>
      <c r="B35" s="241"/>
      <c r="C35" s="263" t="s">
        <v>1011</v>
      </c>
      <c r="D35" s="243" t="s">
        <v>125</v>
      </c>
      <c r="E35" s="244">
        <f>SUM(磐田市!D16)</f>
        <v>5400</v>
      </c>
      <c r="F35" s="245">
        <f>SUM(磐田市!E16)</f>
        <v>0</v>
      </c>
      <c r="G35" s="512" t="s">
        <v>174</v>
      </c>
      <c r="H35" s="510"/>
      <c r="I35" s="511"/>
      <c r="J35" s="259"/>
      <c r="K35" s="260">
        <f>SUM(K32:K34)</f>
        <v>10500</v>
      </c>
      <c r="L35" s="262">
        <f>SUM(L32:L34)</f>
        <v>0</v>
      </c>
    </row>
    <row r="36" spans="1:12" ht="16.5" customHeight="1" x14ac:dyDescent="0.15">
      <c r="A36" s="246"/>
      <c r="B36" s="241"/>
      <c r="C36" s="263" t="s">
        <v>990</v>
      </c>
      <c r="D36" s="243" t="s">
        <v>123</v>
      </c>
      <c r="E36" s="244">
        <f>SUM(磐田市!D25)</f>
        <v>7100</v>
      </c>
      <c r="F36" s="245">
        <f>磐田市!E25</f>
        <v>0</v>
      </c>
      <c r="G36" s="237" t="s">
        <v>24</v>
      </c>
      <c r="H36" s="358" t="s">
        <v>236</v>
      </c>
      <c r="I36" s="268" t="s">
        <v>876</v>
      </c>
      <c r="J36" s="238" t="s">
        <v>115</v>
      </c>
      <c r="K36" s="154">
        <f>SUM(浜松市雄踏・舞阪・引佐､湖西市!D21)</f>
        <v>2150</v>
      </c>
      <c r="L36" s="269">
        <f>浜松市雄踏・舞阪・引佐､湖西市!E21</f>
        <v>0</v>
      </c>
    </row>
    <row r="37" spans="1:12" ht="16.5" customHeight="1" x14ac:dyDescent="0.15">
      <c r="A37" s="246"/>
      <c r="B37" s="241"/>
      <c r="C37" s="263" t="s">
        <v>866</v>
      </c>
      <c r="D37" s="243" t="s">
        <v>221</v>
      </c>
      <c r="E37" s="244">
        <f>SUM(磐田市!D31)</f>
        <v>1200</v>
      </c>
      <c r="F37" s="245">
        <f>磐田市!E31</f>
        <v>0</v>
      </c>
      <c r="G37" s="246"/>
      <c r="H37" s="357" t="s">
        <v>29</v>
      </c>
      <c r="I37" s="247" t="s">
        <v>807</v>
      </c>
      <c r="J37" s="248" t="s">
        <v>115</v>
      </c>
      <c r="K37" s="249">
        <f>SUM(浜松市雄踏・舞阪・引佐､湖西市!D22)</f>
        <v>1200</v>
      </c>
      <c r="L37" s="252">
        <f>浜松市雄踏・舞阪・引佐､湖西市!E22</f>
        <v>0</v>
      </c>
    </row>
    <row r="38" spans="1:12" ht="16.5" customHeight="1" x14ac:dyDescent="0.15">
      <c r="A38" s="246"/>
      <c r="B38" s="241"/>
      <c r="C38" s="263" t="s">
        <v>1104</v>
      </c>
      <c r="D38" s="243" t="s">
        <v>124</v>
      </c>
      <c r="E38" s="244">
        <f>SUM(磐田市!D32)</f>
        <v>3800</v>
      </c>
      <c r="F38" s="252">
        <f>磐田市!E32</f>
        <v>0</v>
      </c>
      <c r="G38" s="246"/>
      <c r="H38" s="241"/>
      <c r="I38" s="247" t="s">
        <v>808</v>
      </c>
      <c r="J38" s="248" t="s">
        <v>115</v>
      </c>
      <c r="K38" s="249">
        <f>SUM(浜松市雄踏・舞阪・引佐､湖西市!D23)</f>
        <v>2500</v>
      </c>
      <c r="L38" s="252">
        <f>浜松市雄踏・舞阪・引佐､湖西市!E23</f>
        <v>0</v>
      </c>
    </row>
    <row r="39" spans="1:12" ht="16.5" customHeight="1" x14ac:dyDescent="0.15">
      <c r="A39" s="246"/>
      <c r="B39" s="241"/>
      <c r="C39" s="263" t="s">
        <v>867</v>
      </c>
      <c r="D39" s="243" t="s">
        <v>224</v>
      </c>
      <c r="E39" s="244">
        <f>SUM(磐田市!D38)</f>
        <v>2300</v>
      </c>
      <c r="F39" s="245">
        <f>磐田市!E38</f>
        <v>0</v>
      </c>
      <c r="G39" s="246"/>
      <c r="H39" s="241"/>
      <c r="I39" s="247" t="s">
        <v>877</v>
      </c>
      <c r="J39" s="248" t="s">
        <v>221</v>
      </c>
      <c r="K39" s="249">
        <f>SUM(浜松市雄踏・舞阪・引佐､湖西市!D26)</f>
        <v>1900</v>
      </c>
      <c r="L39" s="252">
        <f>浜松市雄踏・舞阪・引佐､湖西市!E26</f>
        <v>0</v>
      </c>
    </row>
    <row r="40" spans="1:12" ht="16.5" customHeight="1" x14ac:dyDescent="0.15">
      <c r="A40" s="246"/>
      <c r="B40" s="241"/>
      <c r="C40" s="263" t="s">
        <v>799</v>
      </c>
      <c r="D40" s="243" t="s">
        <v>221</v>
      </c>
      <c r="E40" s="244">
        <f>SUM(磐田市!D40)</f>
        <v>2150</v>
      </c>
      <c r="F40" s="245">
        <f>磐田市!E40</f>
        <v>0</v>
      </c>
      <c r="G40" s="287"/>
      <c r="H40" s="288"/>
      <c r="I40" s="267" t="s">
        <v>840</v>
      </c>
      <c r="J40" s="254" t="s">
        <v>115</v>
      </c>
      <c r="K40" s="255">
        <f>SUM(浜松市雄踏・舞阪・引佐､湖西市!D28)</f>
        <v>4900</v>
      </c>
      <c r="L40" s="258">
        <f>浜松市雄踏・舞阪・引佐､湖西市!E28</f>
        <v>0</v>
      </c>
    </row>
    <row r="41" spans="1:12" ht="16.5" customHeight="1" x14ac:dyDescent="0.15">
      <c r="A41" s="246"/>
      <c r="B41" s="241"/>
      <c r="C41" s="266" t="s">
        <v>956</v>
      </c>
      <c r="D41" s="248" t="s">
        <v>115</v>
      </c>
      <c r="E41" s="249">
        <f>SUM(磐田市!D43)</f>
        <v>3000</v>
      </c>
      <c r="F41" s="252">
        <f>磐田市!E43</f>
        <v>0</v>
      </c>
      <c r="G41" s="512" t="s">
        <v>174</v>
      </c>
      <c r="H41" s="510"/>
      <c r="I41" s="511"/>
      <c r="J41" s="259"/>
      <c r="K41" s="260">
        <f>SUM(K36:K40)</f>
        <v>12650</v>
      </c>
      <c r="L41" s="262">
        <f>SUM(L36:L40)</f>
        <v>0</v>
      </c>
    </row>
    <row r="42" spans="1:12" ht="16.5" customHeight="1" x14ac:dyDescent="0.15">
      <c r="A42" s="287"/>
      <c r="B42" s="288"/>
      <c r="C42" s="266" t="s">
        <v>868</v>
      </c>
      <c r="D42" s="248" t="s">
        <v>221</v>
      </c>
      <c r="E42" s="249">
        <f>SUM(磐田市!D46)</f>
        <v>1500</v>
      </c>
      <c r="F42" s="252">
        <f>磐田市!E46</f>
        <v>0</v>
      </c>
      <c r="G42" s="237" t="s">
        <v>25</v>
      </c>
      <c r="H42" s="358" t="s">
        <v>235</v>
      </c>
      <c r="I42" s="268" t="s">
        <v>878</v>
      </c>
      <c r="J42" s="238" t="s">
        <v>115</v>
      </c>
      <c r="K42" s="154">
        <f>SUM(浜松市雄踏・舞阪・引佐､湖西市!D37)</f>
        <v>4850</v>
      </c>
      <c r="L42" s="269">
        <f>浜松市雄踏・舞阪・引佐､湖西市!E37</f>
        <v>0</v>
      </c>
    </row>
    <row r="43" spans="1:12" ht="16.5" customHeight="1" x14ac:dyDescent="0.15">
      <c r="A43" s="639" t="s">
        <v>174</v>
      </c>
      <c r="B43" s="640"/>
      <c r="C43" s="511"/>
      <c r="D43" s="259"/>
      <c r="E43" s="260">
        <f>SUM(E34:E42)</f>
        <v>32050</v>
      </c>
      <c r="F43" s="262">
        <f>SUM(F34:F42)</f>
        <v>0</v>
      </c>
      <c r="G43" s="251"/>
      <c r="H43" s="241"/>
      <c r="I43" s="242" t="s">
        <v>1006</v>
      </c>
      <c r="J43" s="243" t="s">
        <v>124</v>
      </c>
      <c r="K43" s="244">
        <f>SUM(浜松市雄踏・舞阪・引佐､湖西市!D39)</f>
        <v>1500</v>
      </c>
      <c r="L43" s="245">
        <f>浜松市雄踏・舞阪・引佐､湖西市!E39</f>
        <v>0</v>
      </c>
    </row>
    <row r="44" spans="1:12" ht="16.5" customHeight="1" x14ac:dyDescent="0.15">
      <c r="G44" s="246"/>
      <c r="H44" s="241"/>
      <c r="I44" s="247" t="s">
        <v>810</v>
      </c>
      <c r="J44" s="248" t="s">
        <v>265</v>
      </c>
      <c r="K44" s="249">
        <f>SUM(浜松市雄踏・舞阪・引佐､湖西市!D40)</f>
        <v>4100</v>
      </c>
      <c r="L44" s="252">
        <f>浜松市雄踏・舞阪・引佐､湖西市!E40</f>
        <v>0</v>
      </c>
    </row>
    <row r="45" spans="1:12" ht="16.5" customHeight="1" x14ac:dyDescent="0.15">
      <c r="G45" s="246"/>
      <c r="H45" s="241"/>
      <c r="I45" s="257" t="s">
        <v>893</v>
      </c>
      <c r="J45" s="254" t="s">
        <v>265</v>
      </c>
      <c r="K45" s="255">
        <f>SUM(浜松市雄踏・舞阪・引佐､湖西市!D43)</f>
        <v>2550</v>
      </c>
      <c r="L45" s="258">
        <f>浜松市雄踏・舞阪・引佐､湖西市!E43</f>
        <v>0</v>
      </c>
    </row>
    <row r="46" spans="1:12" ht="16.5" customHeight="1" x14ac:dyDescent="0.15">
      <c r="G46" s="512" t="s">
        <v>174</v>
      </c>
      <c r="H46" s="510"/>
      <c r="I46" s="511"/>
      <c r="J46" s="259"/>
      <c r="K46" s="260">
        <f>SUM(K42:K45)</f>
        <v>13000</v>
      </c>
      <c r="L46" s="262">
        <f>SUM(L42:L45)</f>
        <v>0</v>
      </c>
    </row>
    <row r="47" spans="1:12" ht="16.5" customHeight="1" thickBot="1" x14ac:dyDescent="0.2">
      <c r="I47" s="451"/>
    </row>
    <row r="48" spans="1:12" ht="16.5" customHeight="1" x14ac:dyDescent="0.15">
      <c r="I48" s="517" t="s">
        <v>259</v>
      </c>
      <c r="J48" s="518"/>
      <c r="K48" s="611">
        <f>E14+E25+E22+E33+E43+K19+K24+K31+K35+K46+K41</f>
        <v>277400</v>
      </c>
      <c r="L48" s="612"/>
    </row>
    <row r="49" spans="9:12" ht="16.5" customHeight="1" thickBot="1" x14ac:dyDescent="0.2">
      <c r="I49" s="519"/>
      <c r="J49" s="520"/>
      <c r="K49" s="613"/>
      <c r="L49" s="614"/>
    </row>
    <row r="50" spans="9:12" ht="16.5" customHeight="1" x14ac:dyDescent="0.15">
      <c r="I50" s="525" t="s">
        <v>105</v>
      </c>
      <c r="J50" s="526"/>
      <c r="K50" s="513">
        <f>F14+F22+F25+F33+F43+L19+L24+L31+L35+L46+L41</f>
        <v>0</v>
      </c>
      <c r="L50" s="604"/>
    </row>
    <row r="51" spans="9:12" ht="16.5" customHeight="1" thickBot="1" x14ac:dyDescent="0.2">
      <c r="I51" s="527"/>
      <c r="J51" s="528"/>
      <c r="K51" s="605"/>
      <c r="L51" s="606"/>
    </row>
  </sheetData>
  <mergeCells count="18">
    <mergeCell ref="A25:C25"/>
    <mergeCell ref="A6:B6"/>
    <mergeCell ref="G6:H6"/>
    <mergeCell ref="G24:I24"/>
    <mergeCell ref="D1:I1"/>
    <mergeCell ref="A14:C14"/>
    <mergeCell ref="G19:I19"/>
    <mergeCell ref="A22:C22"/>
    <mergeCell ref="K50:L51"/>
    <mergeCell ref="I48:J49"/>
    <mergeCell ref="K48:L49"/>
    <mergeCell ref="G41:I41"/>
    <mergeCell ref="G31:I31"/>
    <mergeCell ref="A33:C33"/>
    <mergeCell ref="A43:C43"/>
    <mergeCell ref="I50:J51"/>
    <mergeCell ref="G46:I46"/>
    <mergeCell ref="G35:I35"/>
  </mergeCells>
  <phoneticPr fontId="2"/>
  <hyperlinks>
    <hyperlink ref="B7" location="御前崎市・菊川市・掛川市!A1" display="御前崎市" xr:uid="{B5564F24-5F41-4CB2-82BA-493C2BF06A51}"/>
    <hyperlink ref="B10" location="御前崎市・菊川市・掛川市!A1" display="菊川市" xr:uid="{E04F3CB7-1323-4109-942F-F65A39358D23}"/>
    <hyperlink ref="B15" location="御前崎市・菊川市・掛川市!A1" display="掛川市" xr:uid="{DAD95D0A-CCE8-4CC3-B9C0-D76093D9B168}"/>
    <hyperlink ref="B23" location="森町・袋井市!A1" display="周智郡" xr:uid="{878F53DE-30C1-4E8A-9282-BF734716BBE4}"/>
    <hyperlink ref="B24" location="森町・袋井市!A1" display="森町       " xr:uid="{D7F2C2FF-30A7-4F6D-8B9E-F4FBD659CED7}"/>
    <hyperlink ref="B26" location="森町・袋井市!A1" display="袋井市" xr:uid="{46B00031-4FC4-40B6-8485-95DE40EDDC45}"/>
    <hyperlink ref="B34" location="磐田市!A1" display="磐田市" xr:uid="{D5D22E8C-BB9F-4399-AC67-4ED0B1D31E95}"/>
    <hyperlink ref="H7" location="浜松市浜松①②!A1" display="浜松市①②" xr:uid="{66F53D1F-A8AD-4C7A-B905-AFE1A64EDED2}"/>
    <hyperlink ref="H20" location="浜松市笠井・浜北､天竜!A1" display="浜松市" xr:uid="{FD5F9673-1204-4C52-8F96-BA3838A8366B}"/>
    <hyperlink ref="H21" location="浜松市笠井・浜北､天竜!A1" display="笠井･浜北" xr:uid="{9935860A-3998-4197-8AEF-76A6CFEE2291}"/>
    <hyperlink ref="H25" location="浜松市笠井・浜北､天竜!A1" display="浜松市" xr:uid="{A388AC1A-5706-48CB-961B-B0795E4AA055}"/>
    <hyperlink ref="H32" location="浜松市雄踏・舞阪・引佐､湖西市!A1" display="浜松市" xr:uid="{5765C90A-FA85-4F04-BD22-DA8BD1BE43E4}"/>
    <hyperlink ref="H33" location="浜松市雄踏・舞阪・引佐､湖西市!A1" display="雄踏･舞阪" xr:uid="{E63216F8-E54E-4647-B3A2-1EDC49F0CB9F}"/>
    <hyperlink ref="H36" location="浜松市雄踏・舞阪・引佐､湖西市!A1" display="浜松市" xr:uid="{9D71EEB2-96DA-45A2-9B0F-45C15CD2F938}"/>
    <hyperlink ref="H37" location="浜松市雄踏・舞阪・引佐､湖西市!A1" display="引佐" xr:uid="{053F9258-0DCC-4E96-B01A-84F63FC33236}"/>
    <hyperlink ref="H42" location="浜松市雄踏・舞阪・引佐､湖西市!A1" display="湖西市" xr:uid="{C0F6E047-BF39-43E1-8D5A-99E93F99A35A}"/>
  </hyperlinks>
  <printOptions horizontalCentered="1"/>
  <pageMargins left="0" right="0" top="0.22" bottom="0.39370078740157483" header="0.51181102362204722" footer="0.51181102362204722"/>
  <pageSetup paperSize="9" scale="98" orientation="portrait" r:id="rId1"/>
  <headerFooter alignWithMargins="0"/>
  <ignoredErrors>
    <ignoredError sqref="J16 J19 J17 J31 J20:J21 G47:J47 J46 J44:J45 J24 J43 J42 J33:J35 J32 J18 A45:F45 J15 J22 J23 J25 G43:H43 G44:H45 G46:I46 A43:F43 A41:B41 D41:F41 A42:B42 D42:F42 A44:F44 G8:H8 H20 B34 A36:B36 B23 G34:H34 G33:H33 G23:H23 G22:H22 D40:F40 A40:B40 D27:F27 A27:B27 D26:F26 B26 A33:F33 D13:F13 A13:B13 D12:F12 A12:B12 D11:F11 A11:B11 D10:F10 A10:B10 D9:F9 D8:F8 A8:B8 D7:F7 B7 D39:F39 A39:B39 D37:F37 A37:B37 A38:B38 G18:H18 G35:I35 H32 G24:I24 A22:D22 G21:H21 G31:I31 G17:H17 G19:I19 D23:F24 A24:B24 A25:F25 D17:F17 A14:F14 A9:B9 G16:H16 A21:B21 G14:H14 G12:H12 A17:B17 G15 G9:H9 G10:H10 G11:H11 G30 A16:B16 E22:F22 H42 G41:I41 B15 A34 A15 G20 A23 G42 A26 A7 G7 G32 G25 G36 G37 G38:H38 D15:F15 D16:F16 A18:B18 D18:F18 A19:B19 D19:F19 A20:B20 D20:F20 D21:F21 A28:B28 D28:F28 A29:B29 D29:F29 A30:B30 D30:F30 A31:B31 D31:F31 A32:B32 D32:F32 D34:F34 A35:B35 D35:F35 D36:F36 D38:F38 G13:H13 G39:H39 G40:H40 G48:J51 A46:F49" numberStoredAsText="1"/>
  </ignoredError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L56"/>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73" customWidth="1"/>
    <col min="6" max="6" width="27.625" style="5" customWidth="1"/>
    <col min="7" max="8" width="8.125" style="173" customWidth="1"/>
    <col min="9" max="9" width="18" style="5" customWidth="1"/>
    <col min="10" max="12" width="9" style="5" hidden="1" customWidth="1"/>
    <col min="13" max="16384" width="9" style="5"/>
  </cols>
  <sheetData>
    <row r="1" spans="1:12" ht="16.5" customHeight="1" x14ac:dyDescent="0.15">
      <c r="A1" s="104"/>
      <c r="J1" s="5" t="s">
        <v>631</v>
      </c>
    </row>
    <row r="2" spans="1:12" ht="16.5" customHeight="1" x14ac:dyDescent="0.15">
      <c r="D2" s="5"/>
      <c r="E2" s="5"/>
    </row>
    <row r="3" spans="1:12" ht="16.5" customHeight="1" x14ac:dyDescent="0.15">
      <c r="D3" s="5"/>
      <c r="E3" s="5"/>
    </row>
    <row r="5" spans="1:12" ht="19.5" customHeight="1" x14ac:dyDescent="0.15">
      <c r="A5" s="360" t="s">
        <v>621</v>
      </c>
      <c r="B5" s="189" t="s">
        <v>548</v>
      </c>
      <c r="C5" s="189"/>
      <c r="D5" s="189"/>
      <c r="E5" s="189"/>
      <c r="F5" s="153">
        <f>D18</f>
        <v>13700</v>
      </c>
      <c r="G5" s="185" t="s">
        <v>112</v>
      </c>
      <c r="H5" s="192"/>
      <c r="I5" s="190"/>
    </row>
    <row r="6" spans="1:12" ht="15.6"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5.6" customHeight="1" x14ac:dyDescent="0.15">
      <c r="A7" s="372" t="s">
        <v>63</v>
      </c>
      <c r="B7" s="306" t="s">
        <v>833</v>
      </c>
      <c r="C7" s="375" t="s">
        <v>115</v>
      </c>
      <c r="D7" s="376">
        <f t="shared" ref="D7:E10" si="0">SUM(G7)</f>
        <v>1100</v>
      </c>
      <c r="E7" s="378">
        <f t="shared" si="0"/>
        <v>0</v>
      </c>
      <c r="F7" s="203" t="s">
        <v>566</v>
      </c>
      <c r="G7" s="376">
        <v>1100</v>
      </c>
      <c r="H7" s="376"/>
      <c r="I7" s="306"/>
      <c r="J7" s="306">
        <v>22223</v>
      </c>
      <c r="K7" s="306">
        <v>251</v>
      </c>
      <c r="L7" s="306">
        <v>8</v>
      </c>
    </row>
    <row r="8" spans="1:12" ht="15.6" customHeight="1" x14ac:dyDescent="0.15">
      <c r="A8" s="209"/>
      <c r="B8" s="554" t="s">
        <v>835</v>
      </c>
      <c r="C8" s="551" t="s">
        <v>221</v>
      </c>
      <c r="D8" s="536">
        <f>SUM(G8:G9)</f>
        <v>1700</v>
      </c>
      <c r="E8" s="532">
        <f>SUM(H8:H9)</f>
        <v>0</v>
      </c>
      <c r="F8" s="195" t="s">
        <v>390</v>
      </c>
      <c r="G8" s="389">
        <v>1300</v>
      </c>
      <c r="H8" s="389"/>
      <c r="I8" s="210"/>
      <c r="J8" s="210">
        <v>22223</v>
      </c>
      <c r="K8" s="210">
        <v>252</v>
      </c>
      <c r="L8" s="210">
        <v>8</v>
      </c>
    </row>
    <row r="9" spans="1:12" ht="15.6" customHeight="1" x14ac:dyDescent="0.15">
      <c r="A9" s="209"/>
      <c r="B9" s="546"/>
      <c r="C9" s="548"/>
      <c r="D9" s="537"/>
      <c r="E9" s="534"/>
      <c r="F9" s="305" t="s">
        <v>929</v>
      </c>
      <c r="G9" s="371">
        <v>400</v>
      </c>
      <c r="H9" s="371"/>
      <c r="I9" s="305"/>
      <c r="J9" s="305">
        <v>22223</v>
      </c>
      <c r="K9" s="305">
        <v>252</v>
      </c>
      <c r="L9" s="305">
        <v>6</v>
      </c>
    </row>
    <row r="10" spans="1:12" ht="15.6" customHeight="1" x14ac:dyDescent="0.15">
      <c r="A10" s="209"/>
      <c r="B10" s="304" t="s">
        <v>834</v>
      </c>
      <c r="C10" s="374" t="s">
        <v>115</v>
      </c>
      <c r="D10" s="377">
        <f t="shared" si="0"/>
        <v>1450</v>
      </c>
      <c r="E10" s="379">
        <f t="shared" si="0"/>
        <v>0</v>
      </c>
      <c r="F10" s="433" t="s">
        <v>991</v>
      </c>
      <c r="G10" s="377">
        <v>1450</v>
      </c>
      <c r="H10" s="377"/>
      <c r="I10" s="304"/>
      <c r="J10" s="304">
        <v>22223</v>
      </c>
      <c r="K10" s="304">
        <v>253</v>
      </c>
      <c r="L10" s="304">
        <v>6</v>
      </c>
    </row>
    <row r="11" spans="1:12" ht="15.6" customHeight="1" x14ac:dyDescent="0.15">
      <c r="A11" s="382" t="s">
        <v>64</v>
      </c>
      <c r="B11" s="208" t="s">
        <v>785</v>
      </c>
      <c r="C11" s="382" t="s">
        <v>221</v>
      </c>
      <c r="D11" s="370">
        <f>SUM(G11)</f>
        <v>1300</v>
      </c>
      <c r="E11" s="381">
        <f>SUM(H11)</f>
        <v>0</v>
      </c>
      <c r="F11" s="210" t="s">
        <v>992</v>
      </c>
      <c r="G11" s="420">
        <v>1300</v>
      </c>
      <c r="H11" s="420"/>
      <c r="I11" s="210"/>
      <c r="J11" s="210">
        <v>22224</v>
      </c>
      <c r="K11" s="210">
        <v>256</v>
      </c>
      <c r="L11" s="210">
        <v>1</v>
      </c>
    </row>
    <row r="12" spans="1:12" ht="15.6" customHeight="1" x14ac:dyDescent="0.15">
      <c r="A12" s="209"/>
      <c r="B12" s="304" t="s">
        <v>786</v>
      </c>
      <c r="C12" s="374" t="s">
        <v>221</v>
      </c>
      <c r="D12" s="377">
        <f>SUM(G12)</f>
        <v>1450</v>
      </c>
      <c r="E12" s="379">
        <f>SUM(H12)</f>
        <v>0</v>
      </c>
      <c r="F12" s="304" t="s">
        <v>391</v>
      </c>
      <c r="G12" s="377">
        <v>1450</v>
      </c>
      <c r="H12" s="377"/>
      <c r="I12" s="304"/>
      <c r="J12" s="304">
        <v>22224</v>
      </c>
      <c r="K12" s="304">
        <v>257</v>
      </c>
      <c r="L12" s="304">
        <v>1</v>
      </c>
    </row>
    <row r="13" spans="1:12" ht="15.6" customHeight="1" x14ac:dyDescent="0.15">
      <c r="A13" s="209"/>
      <c r="B13" s="554" t="s">
        <v>787</v>
      </c>
      <c r="C13" s="551" t="s">
        <v>115</v>
      </c>
      <c r="D13" s="536">
        <f>SUM(G13:G15)</f>
        <v>3600</v>
      </c>
      <c r="E13" s="532">
        <f>SUM(H13:H15)</f>
        <v>0</v>
      </c>
      <c r="F13" s="210" t="s">
        <v>68</v>
      </c>
      <c r="G13" s="389">
        <v>2950</v>
      </c>
      <c r="H13" s="389"/>
      <c r="I13" s="210"/>
      <c r="J13" s="210">
        <v>22224</v>
      </c>
      <c r="K13" s="210">
        <v>258</v>
      </c>
      <c r="L13" s="210">
        <v>1</v>
      </c>
    </row>
    <row r="14" spans="1:12" ht="15.6" customHeight="1" x14ac:dyDescent="0.15">
      <c r="A14" s="209"/>
      <c r="B14" s="544"/>
      <c r="C14" s="541"/>
      <c r="D14" s="535"/>
      <c r="E14" s="533"/>
      <c r="F14" s="2" t="s">
        <v>1035</v>
      </c>
      <c r="G14" s="151">
        <v>300</v>
      </c>
      <c r="H14" s="151"/>
      <c r="I14" s="2"/>
      <c r="J14" s="2">
        <v>22224</v>
      </c>
      <c r="K14" s="2">
        <v>258</v>
      </c>
      <c r="L14" s="2">
        <v>2</v>
      </c>
    </row>
    <row r="15" spans="1:12" ht="15.6" customHeight="1" x14ac:dyDescent="0.15">
      <c r="A15" s="209"/>
      <c r="B15" s="546"/>
      <c r="C15" s="548"/>
      <c r="D15" s="537"/>
      <c r="E15" s="534"/>
      <c r="F15" s="305" t="s">
        <v>307</v>
      </c>
      <c r="G15" s="371">
        <v>350</v>
      </c>
      <c r="H15" s="371"/>
      <c r="I15" s="305"/>
      <c r="J15" s="305">
        <v>22226</v>
      </c>
      <c r="K15" s="305">
        <v>258</v>
      </c>
      <c r="L15" s="305">
        <v>3</v>
      </c>
    </row>
    <row r="16" spans="1:12" ht="15.6" customHeight="1" x14ac:dyDescent="0.15">
      <c r="A16" s="209"/>
      <c r="B16" s="544" t="s">
        <v>890</v>
      </c>
      <c r="C16" s="541" t="s">
        <v>115</v>
      </c>
      <c r="D16" s="536">
        <f>SUM(G16:G17)</f>
        <v>3100</v>
      </c>
      <c r="E16" s="532">
        <f>SUM(H16:H17)</f>
        <v>0</v>
      </c>
      <c r="F16" s="210" t="s">
        <v>889</v>
      </c>
      <c r="G16" s="151">
        <v>1500</v>
      </c>
      <c r="H16" s="151"/>
      <c r="I16" s="2"/>
      <c r="J16" s="2">
        <v>22224</v>
      </c>
      <c r="K16" s="2">
        <v>259</v>
      </c>
      <c r="L16" s="2">
        <v>1</v>
      </c>
    </row>
    <row r="17" spans="1:12" ht="15.6" customHeight="1" x14ac:dyDescent="0.15">
      <c r="A17" s="209"/>
      <c r="B17" s="544"/>
      <c r="C17" s="541"/>
      <c r="D17" s="537"/>
      <c r="E17" s="534"/>
      <c r="F17" s="206" t="s">
        <v>392</v>
      </c>
      <c r="G17" s="390">
        <v>1600</v>
      </c>
      <c r="H17" s="390"/>
      <c r="I17" s="206"/>
      <c r="J17" s="206">
        <v>22224</v>
      </c>
      <c r="K17" s="206">
        <v>259</v>
      </c>
      <c r="L17" s="206">
        <v>2</v>
      </c>
    </row>
    <row r="18" spans="1:12" ht="15" customHeight="1" x14ac:dyDescent="0.15">
      <c r="A18" s="217"/>
      <c r="B18" s="573" t="s">
        <v>567</v>
      </c>
      <c r="C18" s="574"/>
      <c r="D18" s="90">
        <f>SUM(D7:D17)</f>
        <v>13700</v>
      </c>
      <c r="E18" s="91">
        <f>SUM(E7:E17)</f>
        <v>0</v>
      </c>
      <c r="F18" s="7"/>
      <c r="G18" s="159"/>
      <c r="H18" s="194"/>
      <c r="I18" s="7"/>
      <c r="J18" s="7"/>
      <c r="K18" s="7"/>
      <c r="L18" s="7"/>
    </row>
    <row r="19" spans="1:12" s="12" customFormat="1" ht="16.5" customHeight="1" x14ac:dyDescent="0.15">
      <c r="A19" s="538" t="s">
        <v>1138</v>
      </c>
      <c r="B19" s="538"/>
      <c r="C19" s="538"/>
      <c r="D19" s="538"/>
      <c r="E19" s="538"/>
      <c r="F19" s="538"/>
      <c r="G19" s="538"/>
      <c r="H19" s="538"/>
      <c r="I19" s="538"/>
    </row>
    <row r="20" spans="1:12" ht="15.6" customHeight="1" x14ac:dyDescent="0.15"/>
    <row r="21" spans="1:12" ht="18.75" customHeight="1" x14ac:dyDescent="0.15">
      <c r="A21" s="360" t="s">
        <v>93</v>
      </c>
      <c r="B21" s="185" t="s">
        <v>308</v>
      </c>
      <c r="C21" s="190"/>
      <c r="D21" s="191"/>
      <c r="E21" s="191"/>
      <c r="F21" s="153">
        <f>D55</f>
        <v>24550</v>
      </c>
      <c r="G21" s="185" t="s">
        <v>112</v>
      </c>
      <c r="H21" s="192"/>
      <c r="I21" s="190"/>
    </row>
    <row r="22" spans="1:12" ht="15.6" customHeight="1" x14ac:dyDescent="0.15">
      <c r="A22" s="81" t="s">
        <v>101</v>
      </c>
      <c r="B22" s="81" t="s">
        <v>102</v>
      </c>
      <c r="C22" s="82" t="s">
        <v>103</v>
      </c>
      <c r="D22" s="83" t="s">
        <v>104</v>
      </c>
      <c r="E22" s="84" t="s">
        <v>306</v>
      </c>
      <c r="F22" s="81" t="s">
        <v>101</v>
      </c>
      <c r="G22" s="83" t="s">
        <v>1082</v>
      </c>
      <c r="H22" s="85" t="s">
        <v>108</v>
      </c>
      <c r="I22" s="81" t="s">
        <v>109</v>
      </c>
      <c r="J22" s="81" t="s">
        <v>30</v>
      </c>
      <c r="K22" s="82" t="s">
        <v>632</v>
      </c>
      <c r="L22" s="81" t="s">
        <v>633</v>
      </c>
    </row>
    <row r="23" spans="1:12" ht="15.6" customHeight="1" x14ac:dyDescent="0.15">
      <c r="A23" s="382" t="s">
        <v>222</v>
      </c>
      <c r="B23" s="545" t="s">
        <v>788</v>
      </c>
      <c r="C23" s="547" t="s">
        <v>115</v>
      </c>
      <c r="D23" s="549">
        <f>SUM(G23:G25)</f>
        <v>2550</v>
      </c>
      <c r="E23" s="550">
        <f>SUM(H23:H25)</f>
        <v>0</v>
      </c>
      <c r="F23" s="208" t="s">
        <v>1099</v>
      </c>
      <c r="G23" s="370">
        <v>1450</v>
      </c>
      <c r="H23" s="370"/>
      <c r="I23" s="208"/>
      <c r="J23" s="208">
        <v>22213</v>
      </c>
      <c r="K23" s="208">
        <v>254</v>
      </c>
      <c r="L23" s="208">
        <v>1</v>
      </c>
    </row>
    <row r="24" spans="1:12" ht="15.6" customHeight="1" x14ac:dyDescent="0.15">
      <c r="A24" s="372"/>
      <c r="B24" s="544"/>
      <c r="C24" s="541"/>
      <c r="D24" s="535"/>
      <c r="E24" s="533"/>
      <c r="F24" s="206" t="s">
        <v>167</v>
      </c>
      <c r="G24" s="390">
        <v>500</v>
      </c>
      <c r="H24" s="390"/>
      <c r="I24" s="206"/>
      <c r="J24" s="206">
        <v>22213</v>
      </c>
      <c r="K24" s="206">
        <v>254</v>
      </c>
      <c r="L24" s="206">
        <v>9</v>
      </c>
    </row>
    <row r="25" spans="1:12" ht="15.6" customHeight="1" x14ac:dyDescent="0.15">
      <c r="A25" s="372"/>
      <c r="B25" s="546"/>
      <c r="C25" s="548"/>
      <c r="D25" s="537"/>
      <c r="E25" s="534"/>
      <c r="F25" s="209" t="s">
        <v>1098</v>
      </c>
      <c r="G25" s="367">
        <v>600</v>
      </c>
      <c r="H25" s="367"/>
      <c r="I25" s="209"/>
      <c r="J25" s="305">
        <v>22213</v>
      </c>
      <c r="K25" s="305">
        <v>254</v>
      </c>
      <c r="L25" s="209">
        <v>3</v>
      </c>
    </row>
    <row r="26" spans="1:12" ht="15.6" customHeight="1" x14ac:dyDescent="0.15">
      <c r="A26" s="209"/>
      <c r="B26" s="554" t="s">
        <v>836</v>
      </c>
      <c r="C26" s="551" t="s">
        <v>115</v>
      </c>
      <c r="D26" s="536">
        <f>SUM(G26:G28)</f>
        <v>3000</v>
      </c>
      <c r="E26" s="532">
        <f>SUM(H26:H28)</f>
        <v>0</v>
      </c>
      <c r="F26" s="210" t="s">
        <v>395</v>
      </c>
      <c r="G26" s="389">
        <v>2210</v>
      </c>
      <c r="H26" s="389"/>
      <c r="I26" s="210"/>
      <c r="J26" s="210">
        <v>22213</v>
      </c>
      <c r="K26" s="210">
        <v>255</v>
      </c>
      <c r="L26" s="210">
        <v>7</v>
      </c>
    </row>
    <row r="27" spans="1:12" ht="15.6" customHeight="1" x14ac:dyDescent="0.15">
      <c r="A27" s="209"/>
      <c r="B27" s="544"/>
      <c r="C27" s="541"/>
      <c r="D27" s="535"/>
      <c r="E27" s="533"/>
      <c r="F27" s="2" t="s">
        <v>904</v>
      </c>
      <c r="G27" s="151">
        <v>500</v>
      </c>
      <c r="H27" s="151"/>
      <c r="I27" s="2"/>
      <c r="J27" s="2">
        <v>22216</v>
      </c>
      <c r="K27" s="2">
        <v>255</v>
      </c>
      <c r="L27" s="2">
        <v>3</v>
      </c>
    </row>
    <row r="28" spans="1:12" ht="15.6" customHeight="1" x14ac:dyDescent="0.15">
      <c r="A28" s="209"/>
      <c r="B28" s="546"/>
      <c r="C28" s="541"/>
      <c r="D28" s="535"/>
      <c r="E28" s="533"/>
      <c r="F28" s="209" t="s">
        <v>397</v>
      </c>
      <c r="G28" s="367">
        <v>290</v>
      </c>
      <c r="H28" s="367"/>
      <c r="I28" s="209"/>
      <c r="J28" s="209">
        <v>22216</v>
      </c>
      <c r="K28" s="209">
        <v>255</v>
      </c>
      <c r="L28" s="209">
        <v>2</v>
      </c>
    </row>
    <row r="29" spans="1:12" ht="15.6" customHeight="1" x14ac:dyDescent="0.15">
      <c r="A29" s="209"/>
      <c r="B29" s="554" t="s">
        <v>862</v>
      </c>
      <c r="C29" s="551" t="s">
        <v>221</v>
      </c>
      <c r="D29" s="536">
        <f>SUM(G29:G30)</f>
        <v>1200</v>
      </c>
      <c r="E29" s="532">
        <f>SUM(H29:H30)</f>
        <v>0</v>
      </c>
      <c r="F29" s="210" t="s">
        <v>152</v>
      </c>
      <c r="G29" s="389">
        <v>980</v>
      </c>
      <c r="H29" s="389"/>
      <c r="I29" s="210"/>
      <c r="J29" s="210">
        <v>22213</v>
      </c>
      <c r="K29" s="210">
        <v>271</v>
      </c>
      <c r="L29" s="210">
        <v>1</v>
      </c>
    </row>
    <row r="30" spans="1:12" ht="15.6" customHeight="1" x14ac:dyDescent="0.15">
      <c r="A30" s="209"/>
      <c r="B30" s="546"/>
      <c r="C30" s="548"/>
      <c r="D30" s="537"/>
      <c r="E30" s="534"/>
      <c r="F30" s="305" t="s">
        <v>1012</v>
      </c>
      <c r="G30" s="371">
        <v>220</v>
      </c>
      <c r="H30" s="371"/>
      <c r="I30" s="305"/>
      <c r="J30" s="305">
        <v>22213</v>
      </c>
      <c r="K30" s="305">
        <v>271</v>
      </c>
      <c r="L30" s="305">
        <v>2</v>
      </c>
    </row>
    <row r="31" spans="1:12" ht="15.6" customHeight="1" x14ac:dyDescent="0.15">
      <c r="A31" s="209"/>
      <c r="B31" s="554" t="s">
        <v>789</v>
      </c>
      <c r="C31" s="551" t="s">
        <v>221</v>
      </c>
      <c r="D31" s="536">
        <f>SUM(G31:G32)</f>
        <v>2700</v>
      </c>
      <c r="E31" s="532">
        <f>SUM(H31:H32)</f>
        <v>0</v>
      </c>
      <c r="F31" s="210" t="s">
        <v>983</v>
      </c>
      <c r="G31" s="389">
        <v>1703</v>
      </c>
      <c r="H31" s="389"/>
      <c r="I31" s="210"/>
      <c r="J31" s="210">
        <v>22213</v>
      </c>
      <c r="K31" s="210">
        <v>272</v>
      </c>
      <c r="L31" s="210">
        <v>1</v>
      </c>
    </row>
    <row r="32" spans="1:12" ht="15.6" customHeight="1" x14ac:dyDescent="0.15">
      <c r="A32" s="209"/>
      <c r="B32" s="546"/>
      <c r="C32" s="541"/>
      <c r="D32" s="535"/>
      <c r="E32" s="533"/>
      <c r="F32" s="2" t="s">
        <v>982</v>
      </c>
      <c r="G32" s="151">
        <v>997</v>
      </c>
      <c r="H32" s="151"/>
      <c r="I32" s="2"/>
      <c r="J32" s="2">
        <v>22213</v>
      </c>
      <c r="K32" s="2">
        <v>272</v>
      </c>
      <c r="L32" s="2">
        <v>2</v>
      </c>
    </row>
    <row r="33" spans="1:12" ht="15.6" customHeight="1" x14ac:dyDescent="0.15">
      <c r="A33" s="209"/>
      <c r="B33" s="12"/>
      <c r="C33" s="551" t="s">
        <v>237</v>
      </c>
      <c r="D33" s="536">
        <f>SUM(G33:G41)</f>
        <v>5350</v>
      </c>
      <c r="E33" s="532">
        <f>SUM(H33:H41)</f>
        <v>0</v>
      </c>
      <c r="F33" s="210" t="s">
        <v>393</v>
      </c>
      <c r="G33" s="389">
        <v>600</v>
      </c>
      <c r="H33" s="389"/>
      <c r="I33" s="210"/>
      <c r="J33" s="210">
        <v>22213</v>
      </c>
      <c r="K33" s="210">
        <v>273</v>
      </c>
      <c r="L33" s="210">
        <v>1</v>
      </c>
    </row>
    <row r="34" spans="1:12" ht="15.6" customHeight="1" x14ac:dyDescent="0.15">
      <c r="A34" s="209"/>
      <c r="B34" s="209"/>
      <c r="C34" s="541"/>
      <c r="D34" s="535"/>
      <c r="E34" s="533"/>
      <c r="F34" s="2" t="s">
        <v>405</v>
      </c>
      <c r="G34" s="151">
        <v>500</v>
      </c>
      <c r="H34" s="151"/>
      <c r="I34" s="2"/>
      <c r="J34" s="2">
        <v>22213</v>
      </c>
      <c r="K34" s="2">
        <v>273</v>
      </c>
      <c r="L34" s="2">
        <v>2</v>
      </c>
    </row>
    <row r="35" spans="1:12" ht="15.6" customHeight="1" x14ac:dyDescent="0.15">
      <c r="A35" s="209"/>
      <c r="B35" s="209"/>
      <c r="C35" s="541"/>
      <c r="D35" s="535"/>
      <c r="E35" s="533"/>
      <c r="F35" s="2" t="s">
        <v>406</v>
      </c>
      <c r="G35" s="151">
        <v>640</v>
      </c>
      <c r="H35" s="151"/>
      <c r="I35" s="2"/>
      <c r="J35" s="2">
        <v>22213</v>
      </c>
      <c r="K35" s="2">
        <v>273</v>
      </c>
      <c r="L35" s="2">
        <v>3</v>
      </c>
    </row>
    <row r="36" spans="1:12" ht="15.6" customHeight="1" x14ac:dyDescent="0.15">
      <c r="A36" s="209"/>
      <c r="B36" s="209" t="s">
        <v>790</v>
      </c>
      <c r="C36" s="541"/>
      <c r="D36" s="535"/>
      <c r="E36" s="533"/>
      <c r="F36" s="2" t="s">
        <v>309</v>
      </c>
      <c r="G36" s="151">
        <v>460</v>
      </c>
      <c r="H36" s="151"/>
      <c r="I36" s="2"/>
      <c r="J36" s="2">
        <v>22213</v>
      </c>
      <c r="K36" s="2">
        <v>273</v>
      </c>
      <c r="L36" s="2">
        <v>4</v>
      </c>
    </row>
    <row r="37" spans="1:12" ht="15.6" customHeight="1" x14ac:dyDescent="0.15">
      <c r="A37" s="209"/>
      <c r="B37" s="12" t="s">
        <v>310</v>
      </c>
      <c r="C37" s="541"/>
      <c r="D37" s="535"/>
      <c r="E37" s="533"/>
      <c r="F37" s="2" t="s">
        <v>283</v>
      </c>
      <c r="G37" s="151">
        <v>340</v>
      </c>
      <c r="H37" s="151"/>
      <c r="I37" s="2"/>
      <c r="J37" s="2">
        <v>22213</v>
      </c>
      <c r="K37" s="2">
        <v>273</v>
      </c>
      <c r="L37" s="2">
        <v>5</v>
      </c>
    </row>
    <row r="38" spans="1:12" ht="15.6" customHeight="1" x14ac:dyDescent="0.15">
      <c r="A38" s="209"/>
      <c r="B38" s="209" t="s">
        <v>311</v>
      </c>
      <c r="C38" s="541"/>
      <c r="D38" s="535"/>
      <c r="E38" s="533"/>
      <c r="F38" s="2" t="s">
        <v>230</v>
      </c>
      <c r="G38" s="151">
        <v>450</v>
      </c>
      <c r="H38" s="151"/>
      <c r="I38" s="2"/>
      <c r="J38" s="2">
        <v>22213</v>
      </c>
      <c r="K38" s="2">
        <v>273</v>
      </c>
      <c r="L38" s="2">
        <v>6</v>
      </c>
    </row>
    <row r="39" spans="1:12" ht="15.6" customHeight="1" x14ac:dyDescent="0.15">
      <c r="A39" s="209"/>
      <c r="B39" s="209"/>
      <c r="C39" s="541"/>
      <c r="D39" s="535"/>
      <c r="E39" s="533"/>
      <c r="F39" s="2" t="s">
        <v>301</v>
      </c>
      <c r="G39" s="151">
        <v>1100</v>
      </c>
      <c r="H39" s="151"/>
      <c r="I39" s="2"/>
      <c r="J39" s="2">
        <v>22213</v>
      </c>
      <c r="K39" s="2">
        <v>273</v>
      </c>
      <c r="L39" s="2">
        <v>7</v>
      </c>
    </row>
    <row r="40" spans="1:12" ht="15.6" customHeight="1" x14ac:dyDescent="0.15">
      <c r="A40" s="209"/>
      <c r="B40" s="209"/>
      <c r="C40" s="541"/>
      <c r="D40" s="535"/>
      <c r="E40" s="533"/>
      <c r="F40" s="2" t="s">
        <v>312</v>
      </c>
      <c r="G40" s="151">
        <v>410</v>
      </c>
      <c r="H40" s="151"/>
      <c r="I40" s="2"/>
      <c r="J40" s="2">
        <v>22213</v>
      </c>
      <c r="K40" s="2">
        <v>273</v>
      </c>
      <c r="L40" s="2">
        <v>8</v>
      </c>
    </row>
    <row r="41" spans="1:12" ht="15.6" customHeight="1" x14ac:dyDescent="0.15">
      <c r="A41" s="209"/>
      <c r="B41" s="305"/>
      <c r="C41" s="548"/>
      <c r="D41" s="537"/>
      <c r="E41" s="534"/>
      <c r="F41" s="305" t="s">
        <v>1013</v>
      </c>
      <c r="G41" s="371">
        <v>850</v>
      </c>
      <c r="H41" s="371"/>
      <c r="I41" s="305"/>
      <c r="J41" s="305">
        <v>22213</v>
      </c>
      <c r="K41" s="305">
        <v>273</v>
      </c>
      <c r="L41" s="305">
        <v>23</v>
      </c>
    </row>
    <row r="42" spans="1:12" ht="15.6" customHeight="1" x14ac:dyDescent="0.15">
      <c r="A42" s="209"/>
      <c r="B42" s="12"/>
      <c r="C42" s="551" t="s">
        <v>238</v>
      </c>
      <c r="D42" s="536">
        <f>SUM(G42:G47)</f>
        <v>3750</v>
      </c>
      <c r="E42" s="532">
        <f>SUM(H42:H47)</f>
        <v>0</v>
      </c>
      <c r="F42" s="210" t="s">
        <v>394</v>
      </c>
      <c r="G42" s="389">
        <v>690</v>
      </c>
      <c r="H42" s="389"/>
      <c r="I42" s="210"/>
      <c r="J42" s="210">
        <v>22213</v>
      </c>
      <c r="K42" s="210">
        <v>274</v>
      </c>
      <c r="L42" s="210">
        <v>1</v>
      </c>
    </row>
    <row r="43" spans="1:12" ht="15.6" customHeight="1" x14ac:dyDescent="0.15">
      <c r="A43" s="209"/>
      <c r="B43" s="209"/>
      <c r="C43" s="541"/>
      <c r="D43" s="535"/>
      <c r="E43" s="533"/>
      <c r="F43" s="2" t="s">
        <v>288</v>
      </c>
      <c r="G43" s="151">
        <v>250</v>
      </c>
      <c r="H43" s="151"/>
      <c r="I43" s="2"/>
      <c r="J43" s="2">
        <v>22213</v>
      </c>
      <c r="K43" s="2">
        <v>274</v>
      </c>
      <c r="L43" s="2">
        <v>2</v>
      </c>
    </row>
    <row r="44" spans="1:12" ht="15.6" customHeight="1" x14ac:dyDescent="0.15">
      <c r="A44" s="209"/>
      <c r="B44" s="209" t="s">
        <v>791</v>
      </c>
      <c r="C44" s="541"/>
      <c r="D44" s="535"/>
      <c r="E44" s="533"/>
      <c r="F44" s="2" t="s">
        <v>407</v>
      </c>
      <c r="G44" s="151">
        <v>1040</v>
      </c>
      <c r="H44" s="151"/>
      <c r="I44" s="2"/>
      <c r="J44" s="2">
        <v>22213</v>
      </c>
      <c r="K44" s="2">
        <v>274</v>
      </c>
      <c r="L44" s="2">
        <v>3</v>
      </c>
    </row>
    <row r="45" spans="1:12" ht="15.6" customHeight="1" x14ac:dyDescent="0.15">
      <c r="A45" s="209"/>
      <c r="B45" s="209" t="s">
        <v>310</v>
      </c>
      <c r="C45" s="541"/>
      <c r="D45" s="535"/>
      <c r="E45" s="533"/>
      <c r="F45" s="2" t="s">
        <v>289</v>
      </c>
      <c r="G45" s="151">
        <v>870</v>
      </c>
      <c r="H45" s="151"/>
      <c r="I45" s="2"/>
      <c r="J45" s="2">
        <v>22213</v>
      </c>
      <c r="K45" s="2">
        <v>274</v>
      </c>
      <c r="L45" s="2">
        <v>4</v>
      </c>
    </row>
    <row r="46" spans="1:12" ht="15.6" customHeight="1" x14ac:dyDescent="0.15">
      <c r="A46" s="209"/>
      <c r="B46" s="209" t="s">
        <v>311</v>
      </c>
      <c r="C46" s="541"/>
      <c r="D46" s="535"/>
      <c r="E46" s="533"/>
      <c r="F46" s="2" t="s">
        <v>313</v>
      </c>
      <c r="G46" s="151">
        <v>300</v>
      </c>
      <c r="H46" s="151"/>
      <c r="I46" s="2"/>
      <c r="J46" s="2">
        <v>22213</v>
      </c>
      <c r="K46" s="2">
        <v>274</v>
      </c>
      <c r="L46" s="2">
        <v>5</v>
      </c>
    </row>
    <row r="47" spans="1:12" ht="15.6" customHeight="1" x14ac:dyDescent="0.15">
      <c r="A47" s="209"/>
      <c r="B47" s="305"/>
      <c r="C47" s="548"/>
      <c r="D47" s="537"/>
      <c r="E47" s="534"/>
      <c r="F47" s="305" t="s">
        <v>290</v>
      </c>
      <c r="G47" s="371">
        <v>600</v>
      </c>
      <c r="H47" s="371"/>
      <c r="I47" s="305"/>
      <c r="J47" s="305">
        <v>22213</v>
      </c>
      <c r="K47" s="305">
        <v>274</v>
      </c>
      <c r="L47" s="305">
        <v>6</v>
      </c>
    </row>
    <row r="48" spans="1:12" ht="15.6" customHeight="1" x14ac:dyDescent="0.15">
      <c r="A48" s="209"/>
      <c r="B48" s="208"/>
      <c r="C48" s="551" t="s">
        <v>239</v>
      </c>
      <c r="D48" s="536">
        <f>SUM(G48:G54)</f>
        <v>6000</v>
      </c>
      <c r="E48" s="532">
        <f>SUM(H48:H54)</f>
        <v>0</v>
      </c>
      <c r="F48" s="210" t="s">
        <v>394</v>
      </c>
      <c r="G48" s="389">
        <v>900</v>
      </c>
      <c r="H48" s="389"/>
      <c r="I48" s="210"/>
      <c r="J48" s="210">
        <v>22213</v>
      </c>
      <c r="K48" s="210">
        <v>275</v>
      </c>
      <c r="L48" s="210">
        <v>1</v>
      </c>
    </row>
    <row r="49" spans="1:12" ht="15.6" customHeight="1" x14ac:dyDescent="0.15">
      <c r="A49" s="209"/>
      <c r="B49" s="209"/>
      <c r="C49" s="541"/>
      <c r="D49" s="535"/>
      <c r="E49" s="533"/>
      <c r="F49" s="2" t="s">
        <v>301</v>
      </c>
      <c r="G49" s="151">
        <v>670</v>
      </c>
      <c r="H49" s="151"/>
      <c r="I49" s="2"/>
      <c r="J49" s="2">
        <v>22213</v>
      </c>
      <c r="K49" s="2">
        <v>275</v>
      </c>
      <c r="L49" s="2">
        <v>2</v>
      </c>
    </row>
    <row r="50" spans="1:12" ht="15.6" customHeight="1" x14ac:dyDescent="0.15">
      <c r="A50" s="209"/>
      <c r="B50" s="424" t="s">
        <v>792</v>
      </c>
      <c r="C50" s="541"/>
      <c r="D50" s="535"/>
      <c r="E50" s="533"/>
      <c r="F50" s="2" t="s">
        <v>312</v>
      </c>
      <c r="G50" s="151">
        <v>1520</v>
      </c>
      <c r="H50" s="151"/>
      <c r="I50" s="2"/>
      <c r="J50" s="2">
        <v>22213</v>
      </c>
      <c r="K50" s="2">
        <v>275</v>
      </c>
      <c r="L50" s="2">
        <v>3</v>
      </c>
    </row>
    <row r="51" spans="1:12" ht="15.6" customHeight="1" x14ac:dyDescent="0.15">
      <c r="A51" s="209"/>
      <c r="B51" s="209" t="s">
        <v>310</v>
      </c>
      <c r="C51" s="541"/>
      <c r="D51" s="535"/>
      <c r="E51" s="533"/>
      <c r="F51" s="206" t="s">
        <v>314</v>
      </c>
      <c r="G51" s="390">
        <v>530</v>
      </c>
      <c r="H51" s="390"/>
      <c r="I51" s="2"/>
      <c r="J51" s="2">
        <v>22213</v>
      </c>
      <c r="K51" s="2">
        <v>275</v>
      </c>
      <c r="L51" s="2">
        <v>4</v>
      </c>
    </row>
    <row r="52" spans="1:12" ht="15.6" customHeight="1" x14ac:dyDescent="0.15">
      <c r="A52" s="209"/>
      <c r="B52" s="209" t="s">
        <v>311</v>
      </c>
      <c r="C52" s="541"/>
      <c r="D52" s="535"/>
      <c r="E52" s="533"/>
      <c r="F52" s="206" t="s">
        <v>409</v>
      </c>
      <c r="G52" s="390">
        <v>690</v>
      </c>
      <c r="H52" s="390"/>
      <c r="I52" s="2"/>
      <c r="J52" s="2">
        <v>22213</v>
      </c>
      <c r="K52" s="2">
        <v>275</v>
      </c>
      <c r="L52" s="2">
        <v>5</v>
      </c>
    </row>
    <row r="53" spans="1:12" ht="15.6" customHeight="1" x14ac:dyDescent="0.15">
      <c r="A53" s="209"/>
      <c r="B53" s="209"/>
      <c r="C53" s="541"/>
      <c r="D53" s="535"/>
      <c r="E53" s="533"/>
      <c r="F53" s="206" t="s">
        <v>315</v>
      </c>
      <c r="G53" s="390">
        <v>310</v>
      </c>
      <c r="H53" s="390"/>
      <c r="I53" s="2"/>
      <c r="J53" s="2">
        <v>22213</v>
      </c>
      <c r="K53" s="2">
        <v>275</v>
      </c>
      <c r="L53" s="2">
        <v>6</v>
      </c>
    </row>
    <row r="54" spans="1:12" ht="15" customHeight="1" x14ac:dyDescent="0.15">
      <c r="A54" s="209"/>
      <c r="B54" s="216"/>
      <c r="C54" s="548"/>
      <c r="D54" s="537"/>
      <c r="E54" s="534"/>
      <c r="F54" s="3" t="s">
        <v>408</v>
      </c>
      <c r="G54" s="150">
        <v>1380</v>
      </c>
      <c r="H54" s="150"/>
      <c r="I54" s="305"/>
      <c r="J54" s="305">
        <v>22213</v>
      </c>
      <c r="K54" s="305">
        <v>275</v>
      </c>
      <c r="L54" s="305">
        <v>7</v>
      </c>
    </row>
    <row r="55" spans="1:12" ht="15.6" customHeight="1" x14ac:dyDescent="0.15">
      <c r="A55" s="217"/>
      <c r="B55" s="539" t="s">
        <v>316</v>
      </c>
      <c r="C55" s="540"/>
      <c r="D55" s="90">
        <f>SUM(D23:D54)</f>
        <v>24550</v>
      </c>
      <c r="E55" s="91">
        <f>SUM(E23:E54)</f>
        <v>0</v>
      </c>
      <c r="F55" s="7"/>
      <c r="G55" s="214"/>
      <c r="H55" s="194"/>
      <c r="I55" s="7"/>
      <c r="J55" s="7"/>
      <c r="K55" s="7"/>
      <c r="L55" s="7"/>
    </row>
    <row r="56" spans="1:12" s="12" customFormat="1" ht="16.5" customHeight="1" x14ac:dyDescent="0.15">
      <c r="A56" s="538" t="s">
        <v>1138</v>
      </c>
      <c r="B56" s="538"/>
      <c r="C56" s="538"/>
      <c r="D56" s="538"/>
      <c r="E56" s="538"/>
      <c r="F56" s="538"/>
      <c r="G56" s="538"/>
      <c r="H56" s="538"/>
      <c r="I56" s="538"/>
    </row>
  </sheetData>
  <mergeCells count="41">
    <mergeCell ref="B23:B25"/>
    <mergeCell ref="C23:C25"/>
    <mergeCell ref="D23:D25"/>
    <mergeCell ref="E23:E25"/>
    <mergeCell ref="D13:D15"/>
    <mergeCell ref="E13:E15"/>
    <mergeCell ref="B16:B17"/>
    <mergeCell ref="C16:C17"/>
    <mergeCell ref="D16:D17"/>
    <mergeCell ref="E16:E17"/>
    <mergeCell ref="E8:E9"/>
    <mergeCell ref="D29:D30"/>
    <mergeCell ref="C29:C30"/>
    <mergeCell ref="B29:B30"/>
    <mergeCell ref="B8:B9"/>
    <mergeCell ref="C8:C9"/>
    <mergeCell ref="D8:D9"/>
    <mergeCell ref="B26:B28"/>
    <mergeCell ref="C26:C28"/>
    <mergeCell ref="D26:D28"/>
    <mergeCell ref="E26:E28"/>
    <mergeCell ref="B18:C18"/>
    <mergeCell ref="A19:I19"/>
    <mergeCell ref="E29:E30"/>
    <mergeCell ref="B13:B15"/>
    <mergeCell ref="C13:C15"/>
    <mergeCell ref="B55:C55"/>
    <mergeCell ref="A56:I56"/>
    <mergeCell ref="C42:C47"/>
    <mergeCell ref="D42:D47"/>
    <mergeCell ref="E42:E47"/>
    <mergeCell ref="C48:C54"/>
    <mergeCell ref="D48:D54"/>
    <mergeCell ref="E48:E54"/>
    <mergeCell ref="C33:C41"/>
    <mergeCell ref="D33:D41"/>
    <mergeCell ref="E33:E41"/>
    <mergeCell ref="B31:B32"/>
    <mergeCell ref="C31:C32"/>
    <mergeCell ref="D31:D32"/>
    <mergeCell ref="E31:E32"/>
  </mergeCells>
  <phoneticPr fontId="2"/>
  <hyperlinks>
    <hyperlink ref="A5" location="東中西!A1" display="（20）" xr:uid="{45D36AA2-10F9-4748-9B5C-A55D63505290}"/>
    <hyperlink ref="A21" location="東中西!A1" display="（21）" xr:uid="{CF7F27B3-D986-459E-A3DE-64004199C315}"/>
  </hyperlinks>
  <printOptions horizontalCentered="1"/>
  <pageMargins left="0" right="0" top="0.42" bottom="0.19" header="0.59" footer="0.25"/>
  <pageSetup paperSize="9" scale="99" orientation="portrait" r:id="rId1"/>
  <headerFooter alignWithMargins="0"/>
  <ignoredErrors>
    <ignoredError sqref="D29:D54 D26 E26:E54" formulaRange="1"/>
    <ignoredError sqref="A6:I6 A18:I18 A9:C9 A20:I21 F8 I8 I9 A5 D5:I5 A7 I7 I10:I17 A14:C15 A12 C12 A11 C11 A8 C8 A13 C13 A17:C17 A16 C16 A10 C10 C7:F7 F15 F12 F17 F13" numberStoredAsText="1"/>
    <ignoredError sqref="D8:D17 E9 E8 E10:E17" numberStoredAsText="1" formulaRange="1"/>
  </ignoredError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36"/>
  <sheetViews>
    <sheetView zoomScale="85" zoomScaleNormal="85" workbookViewId="0">
      <selection activeCell="A5" sqref="A5"/>
    </sheetView>
  </sheetViews>
  <sheetFormatPr defaultRowHeight="16.5" customHeight="1" x14ac:dyDescent="0.15"/>
  <cols>
    <col min="1" max="1" width="7.25" style="5" customWidth="1"/>
    <col min="2" max="2" width="11.625" style="5" customWidth="1"/>
    <col min="3" max="3" width="4.25" style="5" customWidth="1"/>
    <col min="4" max="5" width="8.125" style="173" customWidth="1"/>
    <col min="6" max="6" width="27.625" style="5" customWidth="1"/>
    <col min="7" max="8" width="8.125" style="173" customWidth="1"/>
    <col min="9" max="9" width="18" style="5" customWidth="1"/>
    <col min="10" max="12" width="9" style="5" hidden="1" customWidth="1"/>
    <col min="13" max="16384" width="9" style="5"/>
  </cols>
  <sheetData>
    <row r="1" spans="1:12" ht="16.5" customHeight="1" x14ac:dyDescent="0.15">
      <c r="A1" s="104"/>
      <c r="J1" s="5" t="s">
        <v>631</v>
      </c>
    </row>
    <row r="2" spans="1:12" ht="16.5" customHeight="1" x14ac:dyDescent="0.15">
      <c r="D2" s="5"/>
      <c r="E2" s="5"/>
    </row>
    <row r="3" spans="1:12" ht="16.5" customHeight="1" x14ac:dyDescent="0.15">
      <c r="D3" s="5"/>
      <c r="E3" s="5"/>
    </row>
    <row r="5" spans="1:12" ht="20.100000000000001" customHeight="1" x14ac:dyDescent="0.15">
      <c r="A5" s="360" t="s">
        <v>622</v>
      </c>
      <c r="B5" s="189" t="s">
        <v>270</v>
      </c>
      <c r="C5" s="189"/>
      <c r="D5" s="187"/>
      <c r="E5" s="187"/>
      <c r="F5" s="153">
        <f>D9</f>
        <v>3100</v>
      </c>
      <c r="G5" s="184" t="s">
        <v>112</v>
      </c>
      <c r="H5" s="188"/>
      <c r="I5" s="186"/>
    </row>
    <row r="6" spans="1:12" ht="16.5"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6.5" customHeight="1" x14ac:dyDescent="0.15">
      <c r="A7" s="212" t="s">
        <v>233</v>
      </c>
      <c r="B7" s="205" t="s">
        <v>793</v>
      </c>
      <c r="C7" s="212" t="s">
        <v>221</v>
      </c>
      <c r="D7" s="388">
        <f>SUM(G7)</f>
        <v>1000</v>
      </c>
      <c r="E7" s="386">
        <f>SUM(H7)</f>
        <v>0</v>
      </c>
      <c r="F7" s="306" t="s">
        <v>317</v>
      </c>
      <c r="G7" s="388">
        <v>1000</v>
      </c>
      <c r="H7" s="388"/>
      <c r="I7" s="205"/>
      <c r="J7" s="205">
        <v>22461</v>
      </c>
      <c r="K7" s="205">
        <v>281</v>
      </c>
      <c r="L7" s="205">
        <v>1</v>
      </c>
    </row>
    <row r="8" spans="1:12" ht="16.5" customHeight="1" x14ac:dyDescent="0.15">
      <c r="A8" s="4" t="s">
        <v>317</v>
      </c>
      <c r="B8" s="92" t="s">
        <v>985</v>
      </c>
      <c r="C8" s="93" t="s">
        <v>115</v>
      </c>
      <c r="D8" s="146">
        <f>SUM(G8)</f>
        <v>2100</v>
      </c>
      <c r="E8" s="147">
        <f>SUM(H8)</f>
        <v>0</v>
      </c>
      <c r="F8" s="92" t="s">
        <v>317</v>
      </c>
      <c r="G8" s="146">
        <v>2100</v>
      </c>
      <c r="H8" s="146"/>
      <c r="I8" s="92"/>
      <c r="J8" s="92">
        <v>22461</v>
      </c>
      <c r="K8" s="92">
        <v>282</v>
      </c>
      <c r="L8" s="92">
        <v>1</v>
      </c>
    </row>
    <row r="9" spans="1:12" ht="16.5" customHeight="1" x14ac:dyDescent="0.15">
      <c r="A9" s="217"/>
      <c r="B9" s="539" t="s">
        <v>40</v>
      </c>
      <c r="C9" s="540"/>
      <c r="D9" s="90">
        <f>SUM(D7:D8)</f>
        <v>3100</v>
      </c>
      <c r="E9" s="91">
        <f>SUM(E7:E8)</f>
        <v>0</v>
      </c>
      <c r="F9" s="7"/>
      <c r="G9" s="159"/>
      <c r="H9" s="194"/>
      <c r="I9" s="7"/>
      <c r="J9" s="7"/>
      <c r="K9" s="7"/>
      <c r="L9" s="7"/>
    </row>
    <row r="10" spans="1:12" s="12" customFormat="1" ht="16.5" customHeight="1" x14ac:dyDescent="0.15">
      <c r="A10" s="538" t="s">
        <v>1138</v>
      </c>
      <c r="B10" s="538"/>
      <c r="C10" s="538"/>
      <c r="D10" s="538"/>
      <c r="E10" s="538"/>
      <c r="F10" s="538"/>
      <c r="G10" s="538"/>
      <c r="H10" s="538"/>
      <c r="I10" s="538"/>
    </row>
    <row r="11" spans="1:12" ht="16.5" customHeight="1" x14ac:dyDescent="0.15">
      <c r="D11" s="5"/>
      <c r="E11" s="204"/>
      <c r="G11" s="5"/>
      <c r="H11" s="5"/>
    </row>
    <row r="12" spans="1:12" ht="20.100000000000001" customHeight="1" x14ac:dyDescent="0.15">
      <c r="A12" s="360" t="s">
        <v>215</v>
      </c>
      <c r="B12" s="185" t="s">
        <v>41</v>
      </c>
      <c r="C12" s="186"/>
      <c r="D12" s="187"/>
      <c r="E12" s="187"/>
      <c r="F12" s="153">
        <f>D35</f>
        <v>17300</v>
      </c>
      <c r="G12" s="184" t="s">
        <v>112</v>
      </c>
      <c r="H12" s="188"/>
      <c r="I12" s="186"/>
    </row>
    <row r="13" spans="1:12" ht="16.5" customHeight="1" x14ac:dyDescent="0.15">
      <c r="A13" s="81" t="s">
        <v>101</v>
      </c>
      <c r="B13" s="81" t="s">
        <v>102</v>
      </c>
      <c r="C13" s="82" t="s">
        <v>103</v>
      </c>
      <c r="D13" s="83" t="s">
        <v>104</v>
      </c>
      <c r="E13" s="84" t="s">
        <v>306</v>
      </c>
      <c r="F13" s="81" t="s">
        <v>101</v>
      </c>
      <c r="G13" s="83" t="s">
        <v>107</v>
      </c>
      <c r="H13" s="85" t="s">
        <v>108</v>
      </c>
      <c r="I13" s="81" t="s">
        <v>109</v>
      </c>
      <c r="J13" s="81" t="s">
        <v>30</v>
      </c>
      <c r="K13" s="82" t="s">
        <v>632</v>
      </c>
      <c r="L13" s="81" t="s">
        <v>633</v>
      </c>
    </row>
    <row r="14" spans="1:12" ht="16.5" customHeight="1" x14ac:dyDescent="0.15">
      <c r="A14" s="372" t="s">
        <v>234</v>
      </c>
      <c r="B14" s="545" t="s">
        <v>860</v>
      </c>
      <c r="C14" s="547" t="s">
        <v>123</v>
      </c>
      <c r="D14" s="549">
        <f>SUM(G14:G16)</f>
        <v>2600</v>
      </c>
      <c r="E14" s="550">
        <f>SUM(H14:H16)</f>
        <v>0</v>
      </c>
      <c r="F14" s="210" t="s">
        <v>531</v>
      </c>
      <c r="G14" s="389">
        <v>1800</v>
      </c>
      <c r="H14" s="389"/>
      <c r="I14" s="210"/>
      <c r="J14" s="210">
        <v>22216</v>
      </c>
      <c r="K14" s="210">
        <v>291</v>
      </c>
      <c r="L14" s="210">
        <v>1</v>
      </c>
    </row>
    <row r="15" spans="1:12" ht="16.5" customHeight="1" x14ac:dyDescent="0.15">
      <c r="A15" s="209"/>
      <c r="B15" s="544"/>
      <c r="C15" s="541"/>
      <c r="D15" s="535"/>
      <c r="E15" s="533"/>
      <c r="F15" s="2" t="s">
        <v>639</v>
      </c>
      <c r="G15" s="151">
        <v>700</v>
      </c>
      <c r="H15" s="151"/>
      <c r="I15" s="2"/>
      <c r="J15" s="2">
        <v>22461</v>
      </c>
      <c r="K15" s="2">
        <v>291</v>
      </c>
      <c r="L15" s="2">
        <v>2</v>
      </c>
    </row>
    <row r="16" spans="1:12" ht="16.5" customHeight="1" x14ac:dyDescent="0.15">
      <c r="A16" s="209"/>
      <c r="B16" s="546"/>
      <c r="C16" s="548"/>
      <c r="D16" s="537"/>
      <c r="E16" s="534"/>
      <c r="F16" s="206" t="s">
        <v>568</v>
      </c>
      <c r="G16" s="390">
        <v>100</v>
      </c>
      <c r="H16" s="390"/>
      <c r="I16" s="206"/>
      <c r="J16" s="206">
        <v>22211</v>
      </c>
      <c r="K16" s="206">
        <v>291</v>
      </c>
      <c r="L16" s="206">
        <v>3</v>
      </c>
    </row>
    <row r="17" spans="1:12" ht="16.5" customHeight="1" x14ac:dyDescent="0.15">
      <c r="A17" s="209"/>
      <c r="B17" s="554" t="s">
        <v>859</v>
      </c>
      <c r="C17" s="531" t="s">
        <v>42</v>
      </c>
      <c r="D17" s="536">
        <f>SUM(G17:G19)</f>
        <v>2100</v>
      </c>
      <c r="E17" s="532">
        <f>SUM(H17:H19)</f>
        <v>0</v>
      </c>
      <c r="F17" s="210" t="s">
        <v>532</v>
      </c>
      <c r="G17" s="389">
        <v>1480</v>
      </c>
      <c r="H17" s="389"/>
      <c r="I17" s="210"/>
      <c r="J17" s="210">
        <v>22216</v>
      </c>
      <c r="K17" s="210">
        <v>299</v>
      </c>
      <c r="L17" s="210">
        <v>1</v>
      </c>
    </row>
    <row r="18" spans="1:12" ht="16.5" customHeight="1" x14ac:dyDescent="0.15">
      <c r="A18" s="209"/>
      <c r="B18" s="544"/>
      <c r="C18" s="531"/>
      <c r="D18" s="535"/>
      <c r="E18" s="533"/>
      <c r="F18" s="2" t="s">
        <v>639</v>
      </c>
      <c r="G18" s="390">
        <v>450</v>
      </c>
      <c r="H18" s="390"/>
      <c r="I18" s="206"/>
      <c r="J18" s="206">
        <v>22461</v>
      </c>
      <c r="K18" s="206">
        <v>299</v>
      </c>
      <c r="L18" s="206">
        <v>2</v>
      </c>
    </row>
    <row r="19" spans="1:12" ht="16.5" customHeight="1" x14ac:dyDescent="0.15">
      <c r="A19" s="209"/>
      <c r="B19" s="546"/>
      <c r="C19" s="531"/>
      <c r="D19" s="537"/>
      <c r="E19" s="534"/>
      <c r="F19" s="207" t="s">
        <v>568</v>
      </c>
      <c r="G19" s="391">
        <v>170</v>
      </c>
      <c r="H19" s="391"/>
      <c r="I19" s="207"/>
      <c r="J19" s="207">
        <v>22211</v>
      </c>
      <c r="K19" s="207">
        <v>299</v>
      </c>
      <c r="L19" s="207">
        <v>3</v>
      </c>
    </row>
    <row r="20" spans="1:12" ht="16.5" customHeight="1" x14ac:dyDescent="0.15">
      <c r="A20" s="209"/>
      <c r="B20" s="544" t="s">
        <v>948</v>
      </c>
      <c r="C20" s="541" t="s">
        <v>115</v>
      </c>
      <c r="D20" s="535">
        <f>SUM(G20:G23)</f>
        <v>3300</v>
      </c>
      <c r="E20" s="533">
        <f>SUM(H20:H23)</f>
        <v>0</v>
      </c>
      <c r="F20" s="2" t="s">
        <v>352</v>
      </c>
      <c r="G20" s="151">
        <v>900</v>
      </c>
      <c r="H20" s="151"/>
      <c r="I20" s="2"/>
      <c r="J20" s="2">
        <v>22216</v>
      </c>
      <c r="K20" s="2">
        <v>293</v>
      </c>
      <c r="L20" s="2">
        <v>1</v>
      </c>
    </row>
    <row r="21" spans="1:12" ht="16.5" customHeight="1" x14ac:dyDescent="0.15">
      <c r="A21" s="209"/>
      <c r="B21" s="544"/>
      <c r="C21" s="541"/>
      <c r="D21" s="535"/>
      <c r="E21" s="533"/>
      <c r="F21" s="2" t="s">
        <v>353</v>
      </c>
      <c r="G21" s="151">
        <v>940</v>
      </c>
      <c r="H21" s="151"/>
      <c r="I21" s="2"/>
      <c r="J21" s="2">
        <v>22216</v>
      </c>
      <c r="K21" s="2">
        <v>293</v>
      </c>
      <c r="L21" s="2">
        <v>2</v>
      </c>
    </row>
    <row r="22" spans="1:12" ht="16.5" customHeight="1" x14ac:dyDescent="0.15">
      <c r="A22" s="209"/>
      <c r="B22" s="544"/>
      <c r="C22" s="541"/>
      <c r="D22" s="535"/>
      <c r="E22" s="533"/>
      <c r="F22" s="206" t="s">
        <v>398</v>
      </c>
      <c r="G22" s="390">
        <v>600</v>
      </c>
      <c r="H22" s="390"/>
      <c r="I22" s="206"/>
      <c r="J22" s="206">
        <v>22216</v>
      </c>
      <c r="K22" s="206">
        <v>293</v>
      </c>
      <c r="L22" s="206">
        <v>3</v>
      </c>
    </row>
    <row r="23" spans="1:12" ht="16.5" customHeight="1" x14ac:dyDescent="0.15">
      <c r="A23" s="209"/>
      <c r="B23" s="546"/>
      <c r="C23" s="548"/>
      <c r="D23" s="537"/>
      <c r="E23" s="534"/>
      <c r="F23" s="207" t="s">
        <v>399</v>
      </c>
      <c r="G23" s="391">
        <v>860</v>
      </c>
      <c r="H23" s="391"/>
      <c r="I23" s="207"/>
      <c r="J23" s="207">
        <v>22216</v>
      </c>
      <c r="K23" s="207">
        <v>293</v>
      </c>
      <c r="L23" s="207">
        <v>4</v>
      </c>
    </row>
    <row r="24" spans="1:12" ht="16.5" customHeight="1" x14ac:dyDescent="0.15">
      <c r="A24" s="209"/>
      <c r="B24" s="554" t="s">
        <v>794</v>
      </c>
      <c r="C24" s="551" t="s">
        <v>115</v>
      </c>
      <c r="D24" s="536">
        <f>SUM(G24:G28)</f>
        <v>5000</v>
      </c>
      <c r="E24" s="532">
        <f>SUM(H24:H28)</f>
        <v>0</v>
      </c>
      <c r="F24" s="210" t="s">
        <v>402</v>
      </c>
      <c r="G24" s="389">
        <v>570</v>
      </c>
      <c r="H24" s="389"/>
      <c r="I24" s="210"/>
      <c r="J24" s="210">
        <v>22216</v>
      </c>
      <c r="K24" s="210">
        <v>294</v>
      </c>
      <c r="L24" s="210">
        <v>1</v>
      </c>
    </row>
    <row r="25" spans="1:12" ht="16.5" customHeight="1" x14ac:dyDescent="0.15">
      <c r="A25" s="209"/>
      <c r="B25" s="544"/>
      <c r="C25" s="541"/>
      <c r="D25" s="535"/>
      <c r="E25" s="533"/>
      <c r="F25" s="2" t="s">
        <v>403</v>
      </c>
      <c r="G25" s="151">
        <v>380</v>
      </c>
      <c r="H25" s="151"/>
      <c r="I25" s="2"/>
      <c r="J25" s="2">
        <v>22216</v>
      </c>
      <c r="K25" s="2">
        <v>294</v>
      </c>
      <c r="L25" s="2">
        <v>20</v>
      </c>
    </row>
    <row r="26" spans="1:12" ht="16.5" customHeight="1" x14ac:dyDescent="0.15">
      <c r="A26" s="209"/>
      <c r="B26" s="544"/>
      <c r="C26" s="541"/>
      <c r="D26" s="535"/>
      <c r="E26" s="533"/>
      <c r="F26" s="2" t="s">
        <v>401</v>
      </c>
      <c r="G26" s="151">
        <v>820</v>
      </c>
      <c r="H26" s="151"/>
      <c r="I26" s="2"/>
      <c r="J26" s="2">
        <v>22216</v>
      </c>
      <c r="K26" s="2">
        <v>294</v>
      </c>
      <c r="L26" s="2">
        <v>5</v>
      </c>
    </row>
    <row r="27" spans="1:12" ht="16.5" customHeight="1" x14ac:dyDescent="0.15">
      <c r="A27" s="209"/>
      <c r="B27" s="544"/>
      <c r="C27" s="541"/>
      <c r="D27" s="535"/>
      <c r="E27" s="533"/>
      <c r="F27" s="2" t="s">
        <v>400</v>
      </c>
      <c r="G27" s="151">
        <v>960</v>
      </c>
      <c r="H27" s="151"/>
      <c r="I27" s="2"/>
      <c r="J27" s="2">
        <v>22216</v>
      </c>
      <c r="K27" s="2">
        <v>294</v>
      </c>
      <c r="L27" s="2">
        <v>21</v>
      </c>
    </row>
    <row r="28" spans="1:12" ht="16.5" customHeight="1" x14ac:dyDescent="0.15">
      <c r="A28" s="209"/>
      <c r="B28" s="546"/>
      <c r="C28" s="548"/>
      <c r="D28" s="537"/>
      <c r="E28" s="534"/>
      <c r="F28" s="305" t="s">
        <v>396</v>
      </c>
      <c r="G28" s="371">
        <v>2270</v>
      </c>
      <c r="H28" s="371"/>
      <c r="I28" s="305"/>
      <c r="J28" s="305">
        <v>22216</v>
      </c>
      <c r="K28" s="305">
        <v>294</v>
      </c>
      <c r="L28" s="305">
        <v>11</v>
      </c>
    </row>
    <row r="29" spans="1:12" ht="16.5" customHeight="1" x14ac:dyDescent="0.15">
      <c r="A29" s="209"/>
      <c r="B29" s="554" t="s">
        <v>861</v>
      </c>
      <c r="C29" s="551" t="s">
        <v>221</v>
      </c>
      <c r="D29" s="536">
        <f>SUM(G29:G30)</f>
        <v>1100</v>
      </c>
      <c r="E29" s="532">
        <f>SUM(H29:H30)</f>
        <v>0</v>
      </c>
      <c r="F29" s="210" t="s">
        <v>569</v>
      </c>
      <c r="G29" s="389">
        <v>1050</v>
      </c>
      <c r="H29" s="389"/>
      <c r="I29" s="210"/>
      <c r="J29" s="209">
        <v>22216</v>
      </c>
      <c r="K29" s="209">
        <v>295</v>
      </c>
      <c r="L29" s="209">
        <v>8</v>
      </c>
    </row>
    <row r="30" spans="1:12" ht="16.5" customHeight="1" x14ac:dyDescent="0.15">
      <c r="A30" s="209"/>
      <c r="B30" s="546"/>
      <c r="C30" s="548"/>
      <c r="D30" s="537"/>
      <c r="E30" s="534"/>
      <c r="F30" s="209" t="s">
        <v>1090</v>
      </c>
      <c r="G30" s="367">
        <v>50</v>
      </c>
      <c r="H30" s="367"/>
      <c r="I30" s="209"/>
      <c r="J30" s="209">
        <v>22211</v>
      </c>
      <c r="K30" s="209">
        <v>295</v>
      </c>
      <c r="L30" s="209">
        <v>10</v>
      </c>
    </row>
    <row r="31" spans="1:12" ht="16.5" customHeight="1" x14ac:dyDescent="0.15">
      <c r="A31" s="209"/>
      <c r="B31" s="304" t="s">
        <v>795</v>
      </c>
      <c r="C31" s="374" t="s">
        <v>221</v>
      </c>
      <c r="D31" s="377">
        <f>SUM(G31)</f>
        <v>1400</v>
      </c>
      <c r="E31" s="379">
        <f>SUM(H31)</f>
        <v>0</v>
      </c>
      <c r="F31" s="304" t="s">
        <v>396</v>
      </c>
      <c r="G31" s="377">
        <v>1400</v>
      </c>
      <c r="H31" s="377"/>
      <c r="I31" s="304"/>
      <c r="J31" s="304">
        <v>22216</v>
      </c>
      <c r="K31" s="304">
        <v>296</v>
      </c>
      <c r="L31" s="304">
        <v>1</v>
      </c>
    </row>
    <row r="32" spans="1:12" ht="16.5" customHeight="1" x14ac:dyDescent="0.15">
      <c r="A32" s="209"/>
      <c r="B32" s="554" t="s">
        <v>796</v>
      </c>
      <c r="C32" s="551" t="s">
        <v>221</v>
      </c>
      <c r="D32" s="536">
        <f>SUM(G32:G34)</f>
        <v>1800</v>
      </c>
      <c r="E32" s="532">
        <f>SUM(H32:H34)</f>
        <v>0</v>
      </c>
      <c r="F32" s="2" t="s">
        <v>1068</v>
      </c>
      <c r="G32" s="151">
        <v>350</v>
      </c>
      <c r="H32" s="151"/>
      <c r="I32" s="2"/>
      <c r="J32" s="2">
        <v>22216</v>
      </c>
      <c r="K32" s="2">
        <v>297</v>
      </c>
      <c r="L32" s="2">
        <v>1</v>
      </c>
    </row>
    <row r="33" spans="1:12" ht="16.5" customHeight="1" x14ac:dyDescent="0.15">
      <c r="A33" s="209"/>
      <c r="B33" s="544"/>
      <c r="C33" s="541"/>
      <c r="D33" s="535"/>
      <c r="E33" s="533"/>
      <c r="F33" s="2" t="s">
        <v>404</v>
      </c>
      <c r="G33" s="151">
        <v>350</v>
      </c>
      <c r="H33" s="151"/>
      <c r="I33" s="2"/>
      <c r="J33" s="2">
        <v>22216</v>
      </c>
      <c r="K33" s="2">
        <v>297</v>
      </c>
      <c r="L33" s="2">
        <v>2</v>
      </c>
    </row>
    <row r="34" spans="1:12" ht="16.5" customHeight="1" x14ac:dyDescent="0.15">
      <c r="A34" s="209"/>
      <c r="B34" s="544"/>
      <c r="C34" s="541"/>
      <c r="D34" s="535"/>
      <c r="E34" s="533"/>
      <c r="F34" s="2" t="s">
        <v>394</v>
      </c>
      <c r="G34" s="390">
        <v>1100</v>
      </c>
      <c r="H34" s="390"/>
      <c r="I34" s="206"/>
      <c r="J34" s="206">
        <v>22216</v>
      </c>
      <c r="K34" s="206">
        <v>297</v>
      </c>
      <c r="L34" s="206">
        <v>3</v>
      </c>
    </row>
    <row r="35" spans="1:12" ht="16.5" customHeight="1" x14ac:dyDescent="0.15">
      <c r="A35" s="217"/>
      <c r="B35" s="539" t="s">
        <v>44</v>
      </c>
      <c r="C35" s="540"/>
      <c r="D35" s="90">
        <f>SUM(D14:D34)</f>
        <v>17300</v>
      </c>
      <c r="E35" s="91">
        <f>SUM(E14:E34)</f>
        <v>0</v>
      </c>
      <c r="F35" s="7"/>
      <c r="G35" s="159"/>
      <c r="H35" s="194"/>
      <c r="I35" s="7"/>
      <c r="J35" s="7"/>
      <c r="K35" s="7"/>
      <c r="L35" s="7"/>
    </row>
    <row r="36" spans="1:12" s="12" customFormat="1" ht="16.5" customHeight="1" x14ac:dyDescent="0.15">
      <c r="A36" s="538" t="s">
        <v>1138</v>
      </c>
      <c r="B36" s="538"/>
      <c r="C36" s="538"/>
      <c r="D36" s="538"/>
      <c r="E36" s="538"/>
      <c r="F36" s="538"/>
      <c r="G36" s="538"/>
      <c r="H36" s="538"/>
      <c r="I36" s="538"/>
    </row>
  </sheetData>
  <mergeCells count="28">
    <mergeCell ref="A36:I36"/>
    <mergeCell ref="B24:B28"/>
    <mergeCell ref="C24:C28"/>
    <mergeCell ref="D24:D28"/>
    <mergeCell ref="B32:B34"/>
    <mergeCell ref="C32:C34"/>
    <mergeCell ref="D32:D34"/>
    <mergeCell ref="B35:C35"/>
    <mergeCell ref="E24:E28"/>
    <mergeCell ref="E32:E34"/>
    <mergeCell ref="B29:B30"/>
    <mergeCell ref="C29:C30"/>
    <mergeCell ref="D29:D30"/>
    <mergeCell ref="E29:E30"/>
    <mergeCell ref="C17:C19"/>
    <mergeCell ref="D17:D19"/>
    <mergeCell ref="E17:E19"/>
    <mergeCell ref="E20:E23"/>
    <mergeCell ref="B20:B23"/>
    <mergeCell ref="C20:C23"/>
    <mergeCell ref="D20:D23"/>
    <mergeCell ref="B17:B19"/>
    <mergeCell ref="E14:E16"/>
    <mergeCell ref="B9:C9"/>
    <mergeCell ref="A10:I10"/>
    <mergeCell ref="B14:B16"/>
    <mergeCell ref="C14:C16"/>
    <mergeCell ref="D14:D16"/>
  </mergeCells>
  <phoneticPr fontId="2"/>
  <hyperlinks>
    <hyperlink ref="A5" location="東中西!A1" display="（22）" xr:uid="{B749915D-16EE-4D8B-AEE2-2DC7E5738C78}"/>
    <hyperlink ref="A12" location="東中西!A1" display="（23）" xr:uid="{2D129DA9-004E-4B20-9914-A52D1BB1141E}"/>
  </hyperlinks>
  <printOptions horizontalCentered="1"/>
  <pageMargins left="0" right="0" top="0.39370078740157483" bottom="0" header="0.51181102362204722" footer="0.51181102362204722"/>
  <pageSetup paperSize="9" orientation="portrait" r:id="rId1"/>
  <headerFooter alignWithMargins="0"/>
  <ignoredErrors>
    <ignoredError sqref="A15:C16 A13:I13 A14 C14 A19 A17 C17 A9:G9 F7 F8 B12:I12 B5:I5 C8:E8 A8 C7:E7 A7 A11:I11 A6:I6 A5 H9:I9 I8 I7 A12 A18 C18 C19" numberStoredAsText="1"/>
    <ignoredError sqref="D14:D19 E18 E17 E19 E15 E14 E16" numberStoredAsText="1" formulaRange="1"/>
    <ignoredError sqref="D20:D28 E31:E34 D31:D34 E20:E28" formulaRange="1"/>
  </ignoredError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48"/>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73" customWidth="1"/>
    <col min="6" max="6" width="27.625" style="5" customWidth="1"/>
    <col min="7" max="8" width="8.125" style="173" customWidth="1"/>
    <col min="9" max="9" width="18" style="5" customWidth="1"/>
    <col min="10" max="12" width="9" style="5" hidden="1" customWidth="1"/>
    <col min="13" max="16384" width="9" style="5"/>
  </cols>
  <sheetData>
    <row r="1" spans="1:12" ht="16.5" customHeight="1" x14ac:dyDescent="0.15">
      <c r="A1" s="302"/>
      <c r="B1" s="12"/>
      <c r="C1" s="12"/>
      <c r="J1" s="5" t="s">
        <v>631</v>
      </c>
    </row>
    <row r="2" spans="1:12" ht="16.5" customHeight="1" x14ac:dyDescent="0.15">
      <c r="A2" s="12"/>
      <c r="B2" s="12"/>
      <c r="C2" s="12"/>
    </row>
    <row r="3" spans="1:12" ht="16.5" customHeight="1" x14ac:dyDescent="0.15">
      <c r="A3" s="12"/>
      <c r="B3" s="12"/>
      <c r="C3" s="12"/>
    </row>
    <row r="4" spans="1:12" ht="16.5" customHeight="1" x14ac:dyDescent="0.15">
      <c r="A4" s="12"/>
      <c r="B4" s="12"/>
      <c r="C4" s="12"/>
    </row>
    <row r="5" spans="1:12" ht="20.100000000000001" customHeight="1" x14ac:dyDescent="0.15">
      <c r="A5" s="360" t="s">
        <v>623</v>
      </c>
      <c r="B5" s="189" t="s">
        <v>223</v>
      </c>
      <c r="C5" s="189"/>
      <c r="D5" s="189"/>
      <c r="E5" s="187"/>
      <c r="F5" s="153">
        <f>D47</f>
        <v>32050</v>
      </c>
      <c r="G5" s="184" t="s">
        <v>112</v>
      </c>
      <c r="H5" s="188"/>
      <c r="I5" s="186"/>
    </row>
    <row r="6" spans="1:12" ht="16.5"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6.5" customHeight="1" x14ac:dyDescent="0.15">
      <c r="A7" s="212" t="s">
        <v>223</v>
      </c>
      <c r="B7" s="554" t="s">
        <v>797</v>
      </c>
      <c r="C7" s="551" t="s">
        <v>255</v>
      </c>
      <c r="D7" s="536">
        <f>SUM(G7:G15)</f>
        <v>5600</v>
      </c>
      <c r="E7" s="532">
        <f>SUM(H7:H15)</f>
        <v>0</v>
      </c>
      <c r="F7" s="210" t="s">
        <v>32</v>
      </c>
      <c r="G7" s="389">
        <v>1500</v>
      </c>
      <c r="H7" s="389"/>
      <c r="I7" s="210"/>
      <c r="J7" s="210">
        <v>22211</v>
      </c>
      <c r="K7" s="210">
        <v>301</v>
      </c>
      <c r="L7" s="210">
        <v>1</v>
      </c>
    </row>
    <row r="8" spans="1:12" ht="16.5" customHeight="1" x14ac:dyDescent="0.15">
      <c r="A8" s="209"/>
      <c r="B8" s="544"/>
      <c r="C8" s="541"/>
      <c r="D8" s="535"/>
      <c r="E8" s="533"/>
      <c r="F8" s="2" t="s">
        <v>438</v>
      </c>
      <c r="G8" s="151">
        <v>670</v>
      </c>
      <c r="H8" s="151"/>
      <c r="I8" s="2"/>
      <c r="J8" s="2">
        <v>22211</v>
      </c>
      <c r="K8" s="2">
        <v>301</v>
      </c>
      <c r="L8" s="2">
        <v>2</v>
      </c>
    </row>
    <row r="9" spans="1:12" ht="16.5" customHeight="1" x14ac:dyDescent="0.15">
      <c r="A9" s="209"/>
      <c r="B9" s="544"/>
      <c r="C9" s="541"/>
      <c r="D9" s="535"/>
      <c r="E9" s="533"/>
      <c r="F9" s="2" t="s">
        <v>33</v>
      </c>
      <c r="G9" s="151">
        <v>940</v>
      </c>
      <c r="H9" s="151"/>
      <c r="I9" s="2"/>
      <c r="J9" s="2">
        <v>22211</v>
      </c>
      <c r="K9" s="2">
        <v>301</v>
      </c>
      <c r="L9" s="2">
        <v>3</v>
      </c>
    </row>
    <row r="10" spans="1:12" ht="16.5" customHeight="1" x14ac:dyDescent="0.15">
      <c r="A10" s="209"/>
      <c r="B10" s="544"/>
      <c r="C10" s="541"/>
      <c r="D10" s="535"/>
      <c r="E10" s="533"/>
      <c r="F10" s="2" t="s">
        <v>439</v>
      </c>
      <c r="G10" s="151">
        <v>320</v>
      </c>
      <c r="H10" s="151"/>
      <c r="I10" s="2"/>
      <c r="J10" s="2">
        <v>22211</v>
      </c>
      <c r="K10" s="2">
        <v>301</v>
      </c>
      <c r="L10" s="2">
        <v>4</v>
      </c>
    </row>
    <row r="11" spans="1:12" ht="16.5" customHeight="1" x14ac:dyDescent="0.15">
      <c r="A11" s="209"/>
      <c r="B11" s="544"/>
      <c r="C11" s="541"/>
      <c r="D11" s="535"/>
      <c r="E11" s="533"/>
      <c r="F11" s="2" t="s">
        <v>34</v>
      </c>
      <c r="G11" s="151">
        <v>660</v>
      </c>
      <c r="H11" s="151"/>
      <c r="I11" s="2"/>
      <c r="J11" s="2">
        <v>22211</v>
      </c>
      <c r="K11" s="2">
        <v>301</v>
      </c>
      <c r="L11" s="2">
        <v>5</v>
      </c>
    </row>
    <row r="12" spans="1:12" ht="16.5" customHeight="1" x14ac:dyDescent="0.15">
      <c r="A12" s="209"/>
      <c r="B12" s="544"/>
      <c r="C12" s="541"/>
      <c r="D12" s="535"/>
      <c r="E12" s="533"/>
      <c r="F12" s="2" t="s">
        <v>943</v>
      </c>
      <c r="G12" s="151">
        <v>800</v>
      </c>
      <c r="H12" s="151"/>
      <c r="I12" s="2"/>
      <c r="J12" s="2">
        <v>22211</v>
      </c>
      <c r="K12" s="2">
        <v>301</v>
      </c>
      <c r="L12" s="2">
        <v>6</v>
      </c>
    </row>
    <row r="13" spans="1:12" ht="16.5" customHeight="1" x14ac:dyDescent="0.15">
      <c r="A13" s="209"/>
      <c r="B13" s="544"/>
      <c r="C13" s="541"/>
      <c r="D13" s="535"/>
      <c r="E13" s="533"/>
      <c r="F13" s="2" t="s">
        <v>1092</v>
      </c>
      <c r="G13" s="151">
        <v>420</v>
      </c>
      <c r="H13" s="151"/>
      <c r="I13" s="2"/>
      <c r="J13" s="2">
        <v>22211</v>
      </c>
      <c r="K13" s="2">
        <v>301</v>
      </c>
      <c r="L13" s="2">
        <v>7</v>
      </c>
    </row>
    <row r="14" spans="1:12" ht="16.5" customHeight="1" x14ac:dyDescent="0.15">
      <c r="A14" s="209"/>
      <c r="B14" s="544"/>
      <c r="C14" s="541"/>
      <c r="D14" s="535"/>
      <c r="E14" s="533"/>
      <c r="F14" s="2" t="s">
        <v>1091</v>
      </c>
      <c r="G14" s="390">
        <v>30</v>
      </c>
      <c r="H14" s="390"/>
      <c r="I14" s="206"/>
      <c r="J14" s="206">
        <v>22216</v>
      </c>
      <c r="K14" s="206">
        <v>301</v>
      </c>
      <c r="L14" s="206">
        <v>24</v>
      </c>
    </row>
    <row r="15" spans="1:12" ht="16.5" customHeight="1" x14ac:dyDescent="0.15">
      <c r="A15" s="209"/>
      <c r="B15" s="546"/>
      <c r="C15" s="548"/>
      <c r="D15" s="537"/>
      <c r="E15" s="534"/>
      <c r="F15" s="2" t="s">
        <v>298</v>
      </c>
      <c r="G15" s="371">
        <v>260</v>
      </c>
      <c r="H15" s="371"/>
      <c r="I15" s="305"/>
      <c r="J15" s="305">
        <v>22211</v>
      </c>
      <c r="K15" s="305">
        <v>301</v>
      </c>
      <c r="L15" s="305">
        <v>9</v>
      </c>
    </row>
    <row r="16" spans="1:12" ht="16.5" customHeight="1" x14ac:dyDescent="0.15">
      <c r="A16" s="209"/>
      <c r="B16" s="554" t="s">
        <v>1011</v>
      </c>
      <c r="C16" s="551" t="s">
        <v>282</v>
      </c>
      <c r="D16" s="536">
        <f>SUM(G16:G24)</f>
        <v>5400</v>
      </c>
      <c r="E16" s="532">
        <f>SUM(H16:H24)</f>
        <v>0</v>
      </c>
      <c r="F16" s="210" t="s">
        <v>34</v>
      </c>
      <c r="G16" s="389">
        <v>600</v>
      </c>
      <c r="H16" s="389"/>
      <c r="I16" s="210"/>
      <c r="J16" s="210">
        <v>22211</v>
      </c>
      <c r="K16" s="210">
        <v>302</v>
      </c>
      <c r="L16" s="210">
        <v>1</v>
      </c>
    </row>
    <row r="17" spans="1:12" ht="16.5" customHeight="1" x14ac:dyDescent="0.15">
      <c r="A17" s="209"/>
      <c r="B17" s="544"/>
      <c r="C17" s="541"/>
      <c r="D17" s="535"/>
      <c r="E17" s="533"/>
      <c r="F17" s="2" t="s">
        <v>33</v>
      </c>
      <c r="G17" s="151">
        <v>700</v>
      </c>
      <c r="H17" s="151"/>
      <c r="I17" s="2"/>
      <c r="J17" s="2">
        <v>22211</v>
      </c>
      <c r="K17" s="2">
        <v>302</v>
      </c>
      <c r="L17" s="2">
        <v>2</v>
      </c>
    </row>
    <row r="18" spans="1:12" ht="16.5" customHeight="1" x14ac:dyDescent="0.15">
      <c r="A18" s="209"/>
      <c r="B18" s="544"/>
      <c r="C18" s="541"/>
      <c r="D18" s="535"/>
      <c r="E18" s="533"/>
      <c r="F18" s="2" t="s">
        <v>32</v>
      </c>
      <c r="G18" s="151">
        <v>1210</v>
      </c>
      <c r="H18" s="151"/>
      <c r="I18" s="2"/>
      <c r="J18" s="2">
        <v>22211</v>
      </c>
      <c r="K18" s="2">
        <v>302</v>
      </c>
      <c r="L18" s="2">
        <v>3</v>
      </c>
    </row>
    <row r="19" spans="1:12" ht="16.5" customHeight="1" x14ac:dyDescent="0.15">
      <c r="A19" s="209"/>
      <c r="B19" s="544"/>
      <c r="C19" s="541"/>
      <c r="D19" s="535"/>
      <c r="E19" s="533"/>
      <c r="F19" s="2" t="s">
        <v>440</v>
      </c>
      <c r="G19" s="151">
        <v>310</v>
      </c>
      <c r="H19" s="151"/>
      <c r="I19" s="2"/>
      <c r="J19" s="2">
        <v>22211</v>
      </c>
      <c r="K19" s="2">
        <v>302</v>
      </c>
      <c r="L19" s="2">
        <v>22</v>
      </c>
    </row>
    <row r="20" spans="1:12" ht="16.5" customHeight="1" x14ac:dyDescent="0.15">
      <c r="A20" s="209"/>
      <c r="B20" s="544"/>
      <c r="C20" s="541"/>
      <c r="D20" s="535"/>
      <c r="E20" s="533"/>
      <c r="F20" s="2" t="s">
        <v>299</v>
      </c>
      <c r="G20" s="151" ph="1">
        <v>1020</v>
      </c>
      <c r="H20" s="151" ph="1"/>
      <c r="I20" s="2"/>
      <c r="J20" s="2">
        <v>22211</v>
      </c>
      <c r="K20" s="2">
        <v>302</v>
      </c>
      <c r="L20" s="2">
        <v>5</v>
      </c>
    </row>
    <row r="21" spans="1:12" ht="16.5" customHeight="1" x14ac:dyDescent="0.15">
      <c r="A21" s="209"/>
      <c r="B21" s="544"/>
      <c r="C21" s="541"/>
      <c r="D21" s="535"/>
      <c r="E21" s="533"/>
      <c r="F21" s="2" t="s">
        <v>1072</v>
      </c>
      <c r="G21" s="390">
        <v>200</v>
      </c>
      <c r="H21" s="390"/>
      <c r="I21" s="206"/>
      <c r="J21" s="206">
        <v>22211</v>
      </c>
      <c r="K21" s="206">
        <v>302</v>
      </c>
      <c r="L21" s="206">
        <v>23</v>
      </c>
    </row>
    <row r="22" spans="1:12" ht="16.5" customHeight="1" x14ac:dyDescent="0.15">
      <c r="A22" s="209"/>
      <c r="B22" s="544"/>
      <c r="C22" s="541"/>
      <c r="D22" s="535"/>
      <c r="E22" s="533"/>
      <c r="F22" s="2" t="s">
        <v>297</v>
      </c>
      <c r="G22" s="151">
        <v>590</v>
      </c>
      <c r="H22" s="151"/>
      <c r="I22" s="2"/>
      <c r="J22" s="2">
        <v>22211</v>
      </c>
      <c r="K22" s="2">
        <v>302</v>
      </c>
      <c r="L22" s="2">
        <v>6</v>
      </c>
    </row>
    <row r="23" spans="1:12" ht="16.5" customHeight="1" x14ac:dyDescent="0.15">
      <c r="A23" s="209"/>
      <c r="B23" s="544"/>
      <c r="C23" s="541"/>
      <c r="D23" s="535"/>
      <c r="E23" s="533"/>
      <c r="F23" s="2" t="s">
        <v>441</v>
      </c>
      <c r="G23" s="390">
        <v>260</v>
      </c>
      <c r="H23" s="390"/>
      <c r="I23" s="206"/>
      <c r="J23" s="206">
        <v>22211</v>
      </c>
      <c r="K23" s="206">
        <v>302</v>
      </c>
      <c r="L23" s="206">
        <v>7</v>
      </c>
    </row>
    <row r="24" spans="1:12" ht="16.5" customHeight="1" x14ac:dyDescent="0.15">
      <c r="A24" s="209"/>
      <c r="B24" s="544"/>
      <c r="C24" s="541"/>
      <c r="D24" s="535"/>
      <c r="E24" s="533"/>
      <c r="F24" s="2" t="s">
        <v>442</v>
      </c>
      <c r="G24" s="390">
        <v>510</v>
      </c>
      <c r="H24" s="390"/>
      <c r="I24" s="206"/>
      <c r="J24" s="305">
        <v>22211</v>
      </c>
      <c r="K24" s="305">
        <v>302</v>
      </c>
      <c r="L24" s="305">
        <v>8</v>
      </c>
    </row>
    <row r="25" spans="1:12" ht="16.5" customHeight="1" x14ac:dyDescent="0.15">
      <c r="A25" s="209"/>
      <c r="B25" s="554" t="s">
        <v>990</v>
      </c>
      <c r="C25" s="551" t="s">
        <v>281</v>
      </c>
      <c r="D25" s="536">
        <f>SUM(G25:G30)</f>
        <v>7100</v>
      </c>
      <c r="E25" s="532">
        <f>SUM(H25:H30)</f>
        <v>0</v>
      </c>
      <c r="F25" s="210" t="s">
        <v>33</v>
      </c>
      <c r="G25" s="389">
        <v>1230</v>
      </c>
      <c r="H25" s="389"/>
      <c r="I25" s="210"/>
      <c r="J25" s="210">
        <v>22211</v>
      </c>
      <c r="K25" s="210">
        <v>303</v>
      </c>
      <c r="L25" s="210">
        <v>1</v>
      </c>
    </row>
    <row r="26" spans="1:12" ht="16.5" customHeight="1" x14ac:dyDescent="0.15">
      <c r="A26" s="209"/>
      <c r="B26" s="544"/>
      <c r="C26" s="541"/>
      <c r="D26" s="535"/>
      <c r="E26" s="533"/>
      <c r="F26" s="2" t="s">
        <v>32</v>
      </c>
      <c r="G26" s="151">
        <v>1140</v>
      </c>
      <c r="H26" s="151"/>
      <c r="I26" s="2"/>
      <c r="J26" s="2">
        <v>22211</v>
      </c>
      <c r="K26" s="2">
        <v>303</v>
      </c>
      <c r="L26" s="2">
        <v>2</v>
      </c>
    </row>
    <row r="27" spans="1:12" ht="16.5" customHeight="1" x14ac:dyDescent="0.15">
      <c r="A27" s="209"/>
      <c r="B27" s="544"/>
      <c r="C27" s="541"/>
      <c r="D27" s="535"/>
      <c r="E27" s="533"/>
      <c r="F27" s="2" t="s">
        <v>35</v>
      </c>
      <c r="G27" s="151">
        <v>650</v>
      </c>
      <c r="H27" s="151"/>
      <c r="I27" s="2"/>
      <c r="J27" s="2">
        <v>22211</v>
      </c>
      <c r="K27" s="2">
        <v>303</v>
      </c>
      <c r="L27" s="2">
        <v>3</v>
      </c>
    </row>
    <row r="28" spans="1:12" ht="16.5" customHeight="1" x14ac:dyDescent="0.15">
      <c r="A28" s="209"/>
      <c r="B28" s="544"/>
      <c r="C28" s="541"/>
      <c r="D28" s="535"/>
      <c r="E28" s="533"/>
      <c r="F28" s="2" t="s">
        <v>36</v>
      </c>
      <c r="G28" s="151">
        <v>1030</v>
      </c>
      <c r="H28" s="151"/>
      <c r="I28" s="2"/>
      <c r="J28" s="2">
        <v>22211</v>
      </c>
      <c r="K28" s="2">
        <v>303</v>
      </c>
      <c r="L28" s="2">
        <v>4</v>
      </c>
    </row>
    <row r="29" spans="1:12" ht="16.5" customHeight="1" x14ac:dyDescent="0.15">
      <c r="A29" s="209"/>
      <c r="B29" s="544"/>
      <c r="C29" s="541"/>
      <c r="D29" s="535"/>
      <c r="E29" s="533"/>
      <c r="F29" s="2" t="s">
        <v>299</v>
      </c>
      <c r="G29" s="151">
        <v>700</v>
      </c>
      <c r="H29" s="151"/>
      <c r="I29" s="2"/>
      <c r="J29" s="2">
        <v>22211</v>
      </c>
      <c r="K29" s="2">
        <v>303</v>
      </c>
      <c r="L29" s="2">
        <v>5</v>
      </c>
    </row>
    <row r="30" spans="1:12" ht="16.5" customHeight="1" x14ac:dyDescent="0.15">
      <c r="A30" s="209"/>
      <c r="B30" s="546"/>
      <c r="C30" s="548"/>
      <c r="D30" s="537"/>
      <c r="E30" s="534"/>
      <c r="F30" s="2" t="s">
        <v>297</v>
      </c>
      <c r="G30" s="371">
        <v>2350</v>
      </c>
      <c r="H30" s="371"/>
      <c r="I30" s="305"/>
      <c r="J30" s="305">
        <v>22211</v>
      </c>
      <c r="K30" s="305">
        <v>303</v>
      </c>
      <c r="L30" s="305">
        <v>6</v>
      </c>
    </row>
    <row r="31" spans="1:12" ht="16.5" customHeight="1" x14ac:dyDescent="0.15">
      <c r="A31" s="209"/>
      <c r="B31" s="208" t="s">
        <v>866</v>
      </c>
      <c r="C31" s="382" t="s">
        <v>221</v>
      </c>
      <c r="D31" s="370">
        <f>SUM(G31)</f>
        <v>1200</v>
      </c>
      <c r="E31" s="381">
        <f>SUM(H31)</f>
        <v>0</v>
      </c>
      <c r="F31" s="210" t="s">
        <v>379</v>
      </c>
      <c r="G31" s="389">
        <v>1200</v>
      </c>
      <c r="H31" s="389"/>
      <c r="I31" s="210"/>
      <c r="J31" s="210">
        <v>22211</v>
      </c>
      <c r="K31" s="210">
        <v>304</v>
      </c>
      <c r="L31" s="210">
        <v>1</v>
      </c>
    </row>
    <row r="32" spans="1:12" ht="16.5" customHeight="1" x14ac:dyDescent="0.15">
      <c r="A32" s="209"/>
      <c r="B32" s="554" t="s">
        <v>1104</v>
      </c>
      <c r="C32" s="551" t="s">
        <v>280</v>
      </c>
      <c r="D32" s="536">
        <f>SUM(G32:G37)</f>
        <v>3800</v>
      </c>
      <c r="E32" s="532">
        <f>SUM(H32:H37)</f>
        <v>0</v>
      </c>
      <c r="F32" s="210" t="s">
        <v>33</v>
      </c>
      <c r="G32" s="389">
        <v>740</v>
      </c>
      <c r="H32" s="389"/>
      <c r="I32" s="210"/>
      <c r="J32" s="210">
        <v>22211</v>
      </c>
      <c r="K32" s="210">
        <v>305</v>
      </c>
      <c r="L32" s="210">
        <v>1</v>
      </c>
    </row>
    <row r="33" spans="1:12" ht="16.5" customHeight="1" x14ac:dyDescent="0.15">
      <c r="A33" s="209"/>
      <c r="B33" s="544"/>
      <c r="C33" s="541"/>
      <c r="D33" s="535"/>
      <c r="E33" s="533"/>
      <c r="F33" s="2" t="s">
        <v>32</v>
      </c>
      <c r="G33" s="151">
        <v>850</v>
      </c>
      <c r="H33" s="151"/>
      <c r="I33" s="2"/>
      <c r="J33" s="2">
        <v>22211</v>
      </c>
      <c r="K33" s="2">
        <v>305</v>
      </c>
      <c r="L33" s="2">
        <v>2</v>
      </c>
    </row>
    <row r="34" spans="1:12" ht="16.5" customHeight="1" x14ac:dyDescent="0.15">
      <c r="A34" s="209"/>
      <c r="B34" s="544"/>
      <c r="C34" s="541"/>
      <c r="D34" s="535"/>
      <c r="E34" s="533"/>
      <c r="F34" s="2" t="s">
        <v>1111</v>
      </c>
      <c r="G34" s="151">
        <v>280</v>
      </c>
      <c r="H34" s="151"/>
      <c r="I34" s="2"/>
      <c r="J34" s="2">
        <v>22211</v>
      </c>
      <c r="K34" s="2">
        <v>305</v>
      </c>
      <c r="L34" s="2">
        <v>3</v>
      </c>
    </row>
    <row r="35" spans="1:12" ht="16.5" customHeight="1" x14ac:dyDescent="0.15">
      <c r="A35" s="209"/>
      <c r="B35" s="544"/>
      <c r="C35" s="541"/>
      <c r="D35" s="535"/>
      <c r="E35" s="533"/>
      <c r="F35" s="2" t="s">
        <v>1103</v>
      </c>
      <c r="G35" s="151">
        <v>150</v>
      </c>
      <c r="H35" s="151"/>
      <c r="I35" s="2"/>
      <c r="J35" s="2">
        <v>22211</v>
      </c>
      <c r="K35" s="2">
        <v>305</v>
      </c>
      <c r="L35" s="2">
        <v>4</v>
      </c>
    </row>
    <row r="36" spans="1:12" ht="16.5" customHeight="1" x14ac:dyDescent="0.15">
      <c r="A36" s="209"/>
      <c r="B36" s="544"/>
      <c r="C36" s="541"/>
      <c r="D36" s="535"/>
      <c r="E36" s="533"/>
      <c r="F36" s="2" t="s">
        <v>1112</v>
      </c>
      <c r="G36" s="151">
        <v>1430</v>
      </c>
      <c r="H36" s="151"/>
      <c r="I36" s="2"/>
      <c r="J36" s="2">
        <v>22211</v>
      </c>
      <c r="K36" s="2">
        <v>305</v>
      </c>
      <c r="L36" s="2">
        <v>7</v>
      </c>
    </row>
    <row r="37" spans="1:12" ht="16.5" customHeight="1" x14ac:dyDescent="0.15">
      <c r="A37" s="209"/>
      <c r="B37" s="544"/>
      <c r="C37" s="541"/>
      <c r="D37" s="535"/>
      <c r="E37" s="533"/>
      <c r="F37" s="2" t="s">
        <v>1113</v>
      </c>
      <c r="G37" s="151">
        <v>350</v>
      </c>
      <c r="H37" s="151"/>
      <c r="I37" s="2"/>
      <c r="J37" s="2">
        <v>22211</v>
      </c>
      <c r="K37" s="2">
        <v>305</v>
      </c>
      <c r="L37" s="2">
        <v>11</v>
      </c>
    </row>
    <row r="38" spans="1:12" ht="16.5" customHeight="1" x14ac:dyDescent="0.15">
      <c r="A38" s="209"/>
      <c r="B38" s="554" t="s">
        <v>798</v>
      </c>
      <c r="C38" s="551" t="s">
        <v>255</v>
      </c>
      <c r="D38" s="536">
        <f>SUM(G38:G39)</f>
        <v>2300</v>
      </c>
      <c r="E38" s="532">
        <f>SUM(H38:H39)</f>
        <v>0</v>
      </c>
      <c r="F38" s="210" t="s">
        <v>378</v>
      </c>
      <c r="G38" s="389">
        <v>650</v>
      </c>
      <c r="H38" s="389"/>
      <c r="I38" s="210"/>
      <c r="J38" s="210">
        <v>22211</v>
      </c>
      <c r="K38" s="210">
        <v>306</v>
      </c>
      <c r="L38" s="210">
        <v>1</v>
      </c>
    </row>
    <row r="39" spans="1:12" ht="16.5" customHeight="1" x14ac:dyDescent="0.15">
      <c r="A39" s="209"/>
      <c r="B39" s="544"/>
      <c r="C39" s="541"/>
      <c r="D39" s="535"/>
      <c r="E39" s="533"/>
      <c r="F39" s="2" t="s">
        <v>299</v>
      </c>
      <c r="G39" s="151">
        <v>1650</v>
      </c>
      <c r="H39" s="151"/>
      <c r="I39" s="2"/>
      <c r="J39" s="2">
        <v>22211</v>
      </c>
      <c r="K39" s="2">
        <v>306</v>
      </c>
      <c r="L39" s="2">
        <v>2</v>
      </c>
    </row>
    <row r="40" spans="1:12" ht="16.5" customHeight="1" x14ac:dyDescent="0.15">
      <c r="A40" s="209"/>
      <c r="B40" s="554" t="s">
        <v>799</v>
      </c>
      <c r="C40" s="551" t="s">
        <v>167</v>
      </c>
      <c r="D40" s="536">
        <f>SUM(G40:G42)</f>
        <v>2150</v>
      </c>
      <c r="E40" s="532">
        <f>SUM(H40:H42)</f>
        <v>0</v>
      </c>
      <c r="F40" s="210" t="s">
        <v>300</v>
      </c>
      <c r="G40" s="389">
        <v>1550</v>
      </c>
      <c r="H40" s="389"/>
      <c r="I40" s="210"/>
      <c r="J40" s="210">
        <v>22211</v>
      </c>
      <c r="K40" s="210">
        <v>307</v>
      </c>
      <c r="L40" s="210">
        <v>1</v>
      </c>
    </row>
    <row r="41" spans="1:12" ht="16.5" customHeight="1" x14ac:dyDescent="0.15">
      <c r="A41" s="209"/>
      <c r="B41" s="544"/>
      <c r="C41" s="541"/>
      <c r="D41" s="535"/>
      <c r="E41" s="533"/>
      <c r="F41" s="2" t="s">
        <v>182</v>
      </c>
      <c r="G41" s="151">
        <v>245</v>
      </c>
      <c r="H41" s="151"/>
      <c r="I41" s="2"/>
      <c r="J41" s="2">
        <v>22211</v>
      </c>
      <c r="K41" s="2">
        <v>307</v>
      </c>
      <c r="L41" s="2">
        <v>2</v>
      </c>
    </row>
    <row r="42" spans="1:12" ht="16.5" customHeight="1" x14ac:dyDescent="0.15">
      <c r="A42" s="209"/>
      <c r="B42" s="544"/>
      <c r="C42" s="541"/>
      <c r="D42" s="535"/>
      <c r="E42" s="533"/>
      <c r="F42" s="2" t="s">
        <v>106</v>
      </c>
      <c r="G42" s="151">
        <v>355</v>
      </c>
      <c r="H42" s="151"/>
      <c r="I42" s="2"/>
      <c r="J42" s="2">
        <v>22211</v>
      </c>
      <c r="K42" s="2">
        <v>307</v>
      </c>
      <c r="L42" s="2">
        <v>3</v>
      </c>
    </row>
    <row r="43" spans="1:12" ht="16.5" customHeight="1" x14ac:dyDescent="0.15">
      <c r="A43" s="209"/>
      <c r="B43" s="554" t="s">
        <v>952</v>
      </c>
      <c r="C43" s="551" t="s">
        <v>115</v>
      </c>
      <c r="D43" s="536">
        <f>SUM(G43:G45)</f>
        <v>3000</v>
      </c>
      <c r="E43" s="532">
        <f>SUM(H43:H45)</f>
        <v>0</v>
      </c>
      <c r="F43" s="210" t="s">
        <v>300</v>
      </c>
      <c r="G43" s="389">
        <v>2300</v>
      </c>
      <c r="H43" s="389"/>
      <c r="I43" s="210"/>
      <c r="J43" s="210">
        <v>22211</v>
      </c>
      <c r="K43" s="210">
        <v>308</v>
      </c>
      <c r="L43" s="210">
        <v>1</v>
      </c>
    </row>
    <row r="44" spans="1:12" ht="16.5" customHeight="1" x14ac:dyDescent="0.15">
      <c r="A44" s="209"/>
      <c r="B44" s="544"/>
      <c r="C44" s="541"/>
      <c r="D44" s="535"/>
      <c r="E44" s="533"/>
      <c r="F44" s="2" t="s">
        <v>182</v>
      </c>
      <c r="G44" s="151">
        <v>170</v>
      </c>
      <c r="H44" s="151"/>
      <c r="I44" s="2"/>
      <c r="J44" s="2">
        <v>22211</v>
      </c>
      <c r="K44" s="2">
        <v>308</v>
      </c>
      <c r="L44" s="2">
        <v>2</v>
      </c>
    </row>
    <row r="45" spans="1:12" ht="16.5" customHeight="1" x14ac:dyDescent="0.15">
      <c r="A45" s="209"/>
      <c r="B45" s="544"/>
      <c r="C45" s="541"/>
      <c r="D45" s="535"/>
      <c r="E45" s="533"/>
      <c r="F45" s="2" t="s">
        <v>106</v>
      </c>
      <c r="G45" s="151">
        <v>530</v>
      </c>
      <c r="H45" s="151"/>
      <c r="I45" s="2"/>
      <c r="J45" s="2">
        <v>22211</v>
      </c>
      <c r="K45" s="2">
        <v>308</v>
      </c>
      <c r="L45" s="2">
        <v>3</v>
      </c>
    </row>
    <row r="46" spans="1:12" ht="16.5" customHeight="1" x14ac:dyDescent="0.15">
      <c r="A46" s="209"/>
      <c r="B46" s="208" t="s">
        <v>800</v>
      </c>
      <c r="C46" s="382" t="s">
        <v>221</v>
      </c>
      <c r="D46" s="370">
        <f>SUM(G46)</f>
        <v>1500</v>
      </c>
      <c r="E46" s="381">
        <f>SUM(H46)</f>
        <v>0</v>
      </c>
      <c r="F46" s="210" t="s">
        <v>183</v>
      </c>
      <c r="G46" s="389">
        <v>1500</v>
      </c>
      <c r="H46" s="389"/>
      <c r="I46" s="210"/>
      <c r="J46" s="210">
        <v>22211</v>
      </c>
      <c r="K46" s="210">
        <v>309</v>
      </c>
      <c r="L46" s="210">
        <v>1</v>
      </c>
    </row>
    <row r="47" spans="1:12" ht="16.5" customHeight="1" x14ac:dyDescent="0.15">
      <c r="A47" s="217"/>
      <c r="B47" s="539" t="s">
        <v>31</v>
      </c>
      <c r="C47" s="540"/>
      <c r="D47" s="90">
        <f>SUM(D7:D46)</f>
        <v>32050</v>
      </c>
      <c r="E47" s="91">
        <f>SUM(E7:E46)</f>
        <v>0</v>
      </c>
      <c r="F47" s="7"/>
      <c r="G47" s="159"/>
      <c r="H47" s="194"/>
      <c r="I47" s="7"/>
      <c r="J47" s="7"/>
      <c r="K47" s="7"/>
      <c r="L47" s="7"/>
    </row>
    <row r="48" spans="1:12" s="12" customFormat="1" ht="16.5" customHeight="1" x14ac:dyDescent="0.15">
      <c r="A48" s="538" t="s">
        <v>1138</v>
      </c>
      <c r="B48" s="538"/>
      <c r="C48" s="538"/>
      <c r="D48" s="538"/>
      <c r="E48" s="538"/>
      <c r="F48" s="538"/>
      <c r="G48" s="538"/>
      <c r="H48" s="538"/>
      <c r="I48" s="538"/>
    </row>
  </sheetData>
  <mergeCells count="30">
    <mergeCell ref="C32:C37"/>
    <mergeCell ref="D32:D37"/>
    <mergeCell ref="E38:E39"/>
    <mergeCell ref="E32:E37"/>
    <mergeCell ref="A48:I48"/>
    <mergeCell ref="E40:E42"/>
    <mergeCell ref="B43:B45"/>
    <mergeCell ref="C43:C45"/>
    <mergeCell ref="D40:D42"/>
    <mergeCell ref="E43:E45"/>
    <mergeCell ref="B47:C47"/>
    <mergeCell ref="C40:C42"/>
    <mergeCell ref="D43:D45"/>
    <mergeCell ref="B40:B42"/>
    <mergeCell ref="B7:B15"/>
    <mergeCell ref="C7:C15"/>
    <mergeCell ref="D7:D15"/>
    <mergeCell ref="E7:E15"/>
    <mergeCell ref="D38:D39"/>
    <mergeCell ref="B16:B24"/>
    <mergeCell ref="E25:E30"/>
    <mergeCell ref="B25:B30"/>
    <mergeCell ref="C25:C30"/>
    <mergeCell ref="D25:D30"/>
    <mergeCell ref="C38:C39"/>
    <mergeCell ref="B32:B37"/>
    <mergeCell ref="C16:C24"/>
    <mergeCell ref="B38:B39"/>
    <mergeCell ref="D16:D24"/>
    <mergeCell ref="E16:E24"/>
  </mergeCells>
  <phoneticPr fontId="2"/>
  <hyperlinks>
    <hyperlink ref="A5" location="東中西!A1" display="（24）" xr:uid="{9864F7CE-5992-4C5F-9F8F-9513993308E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 numberStoredAsText="1"/>
    <ignoredError sqref="D8:D13 E8:E13 D25:D45 E25:E46 E22:E23 D22:D23 D15:D20 E15:E20" formulaRange="1"/>
  </ignoredError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79"/>
  <sheetViews>
    <sheetView zoomScale="85" zoomScaleNormal="85" workbookViewId="0">
      <selection activeCell="A5" sqref="A5"/>
    </sheetView>
  </sheetViews>
  <sheetFormatPr defaultRowHeight="16.5" customHeight="1" x14ac:dyDescent="0.15"/>
  <cols>
    <col min="1" max="1" width="7.25" style="5" customWidth="1"/>
    <col min="2" max="2" width="11.625" style="5" customWidth="1"/>
    <col min="3" max="3" width="4.25" style="5" customWidth="1"/>
    <col min="4" max="5" width="8.125" style="173" customWidth="1"/>
    <col min="6" max="6" width="27.625" style="5" customWidth="1"/>
    <col min="7" max="8" width="8.125" style="173" customWidth="1"/>
    <col min="9" max="9" width="18" style="5" customWidth="1"/>
    <col min="10" max="12" width="9" style="5" hidden="1" customWidth="1"/>
    <col min="13" max="13" width="9" style="5"/>
    <col min="14" max="16" width="9" style="5" customWidth="1"/>
    <col min="17" max="18" width="9" style="5"/>
    <col min="19" max="22" width="9" style="5" customWidth="1"/>
    <col min="23" max="16384" width="9" style="5"/>
  </cols>
  <sheetData>
    <row r="1" spans="1:12" ht="16.5" customHeight="1" x14ac:dyDescent="0.15">
      <c r="A1" s="104"/>
      <c r="J1" s="5" t="s">
        <v>631</v>
      </c>
    </row>
    <row r="5" spans="1:12" ht="20.100000000000001" customHeight="1" x14ac:dyDescent="0.15">
      <c r="A5" s="360" t="s">
        <v>619</v>
      </c>
      <c r="B5" s="185" t="s">
        <v>572</v>
      </c>
      <c r="C5" s="190"/>
      <c r="D5" s="191"/>
      <c r="E5" s="191"/>
      <c r="F5" s="332">
        <f>D44</f>
        <v>56950</v>
      </c>
      <c r="G5" s="185" t="s">
        <v>112</v>
      </c>
      <c r="H5" s="192"/>
      <c r="I5" s="190"/>
    </row>
    <row r="6" spans="1:12" ht="16.149999999999999"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6.149999999999999" customHeight="1" x14ac:dyDescent="0.15">
      <c r="A7" s="212" t="s">
        <v>575</v>
      </c>
      <c r="B7" s="554" t="s">
        <v>1022</v>
      </c>
      <c r="C7" s="551" t="s">
        <v>282</v>
      </c>
      <c r="D7" s="536">
        <f>SUM(G7:G11)</f>
        <v>13300</v>
      </c>
      <c r="E7" s="532">
        <f>SUM(H7:H11)</f>
        <v>0</v>
      </c>
      <c r="F7" s="208" t="s">
        <v>522</v>
      </c>
      <c r="G7" s="370">
        <v>2400</v>
      </c>
      <c r="H7" s="370"/>
      <c r="I7" s="208"/>
      <c r="J7" s="208">
        <v>22131</v>
      </c>
      <c r="K7" s="208">
        <v>324</v>
      </c>
      <c r="L7" s="208">
        <v>1</v>
      </c>
    </row>
    <row r="8" spans="1:12" ht="16.149999999999999" customHeight="1" x14ac:dyDescent="0.15">
      <c r="A8" s="209"/>
      <c r="B8" s="597"/>
      <c r="C8" s="541"/>
      <c r="D8" s="595"/>
      <c r="E8" s="591"/>
      <c r="F8" s="206" t="s">
        <v>523</v>
      </c>
      <c r="G8" s="390">
        <v>2900</v>
      </c>
      <c r="H8" s="390"/>
      <c r="I8" s="206"/>
      <c r="J8" s="206">
        <v>22131</v>
      </c>
      <c r="K8" s="206">
        <v>324</v>
      </c>
      <c r="L8" s="206">
        <v>2</v>
      </c>
    </row>
    <row r="9" spans="1:12" ht="16.149999999999999" customHeight="1" x14ac:dyDescent="0.15">
      <c r="A9" s="209"/>
      <c r="B9" s="597"/>
      <c r="C9" s="541"/>
      <c r="D9" s="595"/>
      <c r="E9" s="591"/>
      <c r="F9" s="206" t="s">
        <v>1069</v>
      </c>
      <c r="G9" s="390">
        <v>1800</v>
      </c>
      <c r="H9" s="390"/>
      <c r="I9" s="206"/>
      <c r="J9" s="206">
        <v>22131</v>
      </c>
      <c r="K9" s="206">
        <v>324</v>
      </c>
      <c r="L9" s="206">
        <v>3</v>
      </c>
    </row>
    <row r="10" spans="1:12" ht="16.149999999999999" customHeight="1" x14ac:dyDescent="0.15">
      <c r="A10" s="209"/>
      <c r="B10" s="597"/>
      <c r="C10" s="541"/>
      <c r="D10" s="595"/>
      <c r="E10" s="591"/>
      <c r="F10" s="206" t="s">
        <v>1021</v>
      </c>
      <c r="G10" s="390">
        <v>3400</v>
      </c>
      <c r="H10" s="390"/>
      <c r="I10" s="206"/>
      <c r="J10" s="206">
        <v>22131</v>
      </c>
      <c r="K10" s="206">
        <v>324</v>
      </c>
      <c r="L10" s="206">
        <v>15</v>
      </c>
    </row>
    <row r="11" spans="1:12" ht="16.149999999999999" customHeight="1" x14ac:dyDescent="0.15">
      <c r="A11" s="209"/>
      <c r="B11" s="597"/>
      <c r="C11" s="541"/>
      <c r="D11" s="595"/>
      <c r="E11" s="591"/>
      <c r="F11" s="206" t="s">
        <v>1093</v>
      </c>
      <c r="G11" s="390">
        <v>2800</v>
      </c>
      <c r="H11" s="390"/>
      <c r="I11" s="206"/>
      <c r="J11" s="206">
        <v>22135</v>
      </c>
      <c r="K11" s="206">
        <v>324</v>
      </c>
      <c r="L11" s="206">
        <v>7</v>
      </c>
    </row>
    <row r="12" spans="1:12" ht="16.149999999999999" customHeight="1" x14ac:dyDescent="0.15">
      <c r="A12" s="209"/>
      <c r="B12" s="554" t="s">
        <v>1080</v>
      </c>
      <c r="C12" s="551" t="s">
        <v>282</v>
      </c>
      <c r="D12" s="536">
        <f>SUM(G12:G14)</f>
        <v>2900</v>
      </c>
      <c r="E12" s="532">
        <f>SUM(H12:H14)</f>
        <v>0</v>
      </c>
      <c r="F12" s="208" t="s">
        <v>526</v>
      </c>
      <c r="G12" s="370">
        <v>1490</v>
      </c>
      <c r="H12" s="370"/>
      <c r="I12" s="208"/>
      <c r="J12" s="208">
        <v>22131</v>
      </c>
      <c r="K12" s="208">
        <v>326</v>
      </c>
      <c r="L12" s="208">
        <v>1</v>
      </c>
    </row>
    <row r="13" spans="1:12" ht="16.149999999999999" customHeight="1" x14ac:dyDescent="0.15">
      <c r="A13" s="209"/>
      <c r="B13" s="597"/>
      <c r="C13" s="541"/>
      <c r="D13" s="595"/>
      <c r="E13" s="591"/>
      <c r="F13" s="206" t="s">
        <v>903</v>
      </c>
      <c r="G13" s="390">
        <v>940</v>
      </c>
      <c r="H13" s="390"/>
      <c r="I13" s="206"/>
      <c r="J13" s="206">
        <v>22134</v>
      </c>
      <c r="K13" s="206">
        <v>326</v>
      </c>
      <c r="L13" s="206">
        <v>2</v>
      </c>
    </row>
    <row r="14" spans="1:12" ht="16.149999999999999" customHeight="1" x14ac:dyDescent="0.15">
      <c r="A14" s="209"/>
      <c r="B14" s="598"/>
      <c r="C14" s="548"/>
      <c r="D14" s="646"/>
      <c r="E14" s="647"/>
      <c r="F14" s="209" t="s">
        <v>932</v>
      </c>
      <c r="G14" s="367">
        <v>470</v>
      </c>
      <c r="H14" s="367"/>
      <c r="I14" s="209"/>
      <c r="J14" s="209">
        <v>22134</v>
      </c>
      <c r="K14" s="209">
        <v>326</v>
      </c>
      <c r="L14" s="209">
        <v>3</v>
      </c>
    </row>
    <row r="15" spans="1:12" ht="16.149999999999999" customHeight="1" x14ac:dyDescent="0.15">
      <c r="A15" s="209"/>
      <c r="B15" s="570" t="s">
        <v>1023</v>
      </c>
      <c r="C15" s="551" t="s">
        <v>124</v>
      </c>
      <c r="D15" s="536">
        <f>SUM(G15:G24)</f>
        <v>9000</v>
      </c>
      <c r="E15" s="532">
        <f>SUM(H15:H24)</f>
        <v>0</v>
      </c>
      <c r="F15" s="208" t="s">
        <v>501</v>
      </c>
      <c r="G15" s="370">
        <v>470</v>
      </c>
      <c r="H15" s="370"/>
      <c r="I15" s="208"/>
      <c r="J15" s="208">
        <v>22135</v>
      </c>
      <c r="K15" s="208">
        <v>330</v>
      </c>
      <c r="L15" s="208">
        <v>1</v>
      </c>
    </row>
    <row r="16" spans="1:12" ht="16.149999999999999" customHeight="1" x14ac:dyDescent="0.15">
      <c r="A16" s="209"/>
      <c r="B16" s="571"/>
      <c r="C16" s="541"/>
      <c r="D16" s="535"/>
      <c r="E16" s="533"/>
      <c r="F16" s="206" t="s">
        <v>1100</v>
      </c>
      <c r="G16" s="390">
        <v>180</v>
      </c>
      <c r="H16" s="390"/>
      <c r="I16" s="206"/>
      <c r="J16" s="206">
        <v>22135</v>
      </c>
      <c r="K16" s="206">
        <v>330</v>
      </c>
      <c r="L16" s="206">
        <v>2</v>
      </c>
    </row>
    <row r="17" spans="1:12" ht="16.149999999999999" customHeight="1" x14ac:dyDescent="0.15">
      <c r="A17" s="209"/>
      <c r="B17" s="571"/>
      <c r="C17" s="541"/>
      <c r="D17" s="535"/>
      <c r="E17" s="533"/>
      <c r="F17" s="209" t="s">
        <v>519</v>
      </c>
      <c r="G17" s="390">
        <v>1290</v>
      </c>
      <c r="H17" s="390"/>
      <c r="I17" s="209"/>
      <c r="J17" s="209">
        <v>22132</v>
      </c>
      <c r="K17" s="209">
        <v>330</v>
      </c>
      <c r="L17" s="206">
        <v>4</v>
      </c>
    </row>
    <row r="18" spans="1:12" ht="16.149999999999999" customHeight="1" x14ac:dyDescent="0.15">
      <c r="A18" s="209"/>
      <c r="B18" s="571"/>
      <c r="C18" s="541"/>
      <c r="D18" s="535"/>
      <c r="E18" s="533"/>
      <c r="F18" s="206" t="s">
        <v>528</v>
      </c>
      <c r="G18" s="390">
        <v>650</v>
      </c>
      <c r="H18" s="390"/>
      <c r="I18" s="206"/>
      <c r="J18" s="206">
        <v>22134</v>
      </c>
      <c r="K18" s="206">
        <v>330</v>
      </c>
      <c r="L18" s="206">
        <v>5</v>
      </c>
    </row>
    <row r="19" spans="1:12" ht="16.149999999999999" customHeight="1" x14ac:dyDescent="0.15">
      <c r="A19" s="209"/>
      <c r="B19" s="571"/>
      <c r="C19" s="541"/>
      <c r="D19" s="535"/>
      <c r="E19" s="533"/>
      <c r="F19" s="206" t="s">
        <v>529</v>
      </c>
      <c r="G19" s="390">
        <v>1170</v>
      </c>
      <c r="H19" s="390"/>
      <c r="I19" s="206"/>
      <c r="J19" s="206">
        <v>22131</v>
      </c>
      <c r="K19" s="206">
        <v>330</v>
      </c>
      <c r="L19" s="206">
        <v>6</v>
      </c>
    </row>
    <row r="20" spans="1:12" ht="16.149999999999999" customHeight="1" x14ac:dyDescent="0.15">
      <c r="A20" s="209"/>
      <c r="B20" s="571"/>
      <c r="C20" s="541"/>
      <c r="D20" s="535"/>
      <c r="E20" s="533"/>
      <c r="F20" s="206" t="s">
        <v>527</v>
      </c>
      <c r="G20" s="390">
        <v>560</v>
      </c>
      <c r="H20" s="390"/>
      <c r="I20" s="206"/>
      <c r="J20" s="206">
        <v>22134</v>
      </c>
      <c r="K20" s="206">
        <v>330</v>
      </c>
      <c r="L20" s="206">
        <v>7</v>
      </c>
    </row>
    <row r="21" spans="1:12" ht="16.149999999999999" customHeight="1" x14ac:dyDescent="0.15">
      <c r="A21" s="209"/>
      <c r="B21" s="571"/>
      <c r="C21" s="541"/>
      <c r="D21" s="535"/>
      <c r="E21" s="533"/>
      <c r="F21" s="209" t="s">
        <v>530</v>
      </c>
      <c r="G21" s="390">
        <v>240</v>
      </c>
      <c r="H21" s="390"/>
      <c r="I21" s="206"/>
      <c r="J21" s="206">
        <v>22134</v>
      </c>
      <c r="K21" s="206">
        <v>330</v>
      </c>
      <c r="L21" s="209">
        <v>8</v>
      </c>
    </row>
    <row r="22" spans="1:12" ht="16.149999999999999" customHeight="1" x14ac:dyDescent="0.15">
      <c r="A22" s="209"/>
      <c r="B22" s="571"/>
      <c r="C22" s="541"/>
      <c r="D22" s="535"/>
      <c r="E22" s="533"/>
      <c r="F22" s="206" t="s">
        <v>525</v>
      </c>
      <c r="G22" s="390">
        <v>2130</v>
      </c>
      <c r="H22" s="390"/>
      <c r="I22" s="209"/>
      <c r="J22" s="206">
        <v>22134</v>
      </c>
      <c r="K22" s="206">
        <v>330</v>
      </c>
      <c r="L22" s="206">
        <v>11</v>
      </c>
    </row>
    <row r="23" spans="1:12" ht="16.149999999999999" customHeight="1" x14ac:dyDescent="0.15">
      <c r="A23" s="209"/>
      <c r="B23" s="571"/>
      <c r="C23" s="541"/>
      <c r="D23" s="535"/>
      <c r="E23" s="533"/>
      <c r="F23" s="206" t="s">
        <v>1024</v>
      </c>
      <c r="G23" s="390">
        <v>1410</v>
      </c>
      <c r="H23" s="390"/>
      <c r="I23" s="206"/>
      <c r="J23" s="206">
        <v>22132</v>
      </c>
      <c r="K23" s="206">
        <v>330</v>
      </c>
      <c r="L23" s="206">
        <v>13</v>
      </c>
    </row>
    <row r="24" spans="1:12" ht="16.149999999999999" customHeight="1" x14ac:dyDescent="0.15">
      <c r="A24" s="209"/>
      <c r="B24" s="571"/>
      <c r="C24" s="541"/>
      <c r="D24" s="535"/>
      <c r="E24" s="533"/>
      <c r="F24" s="206" t="s">
        <v>1070</v>
      </c>
      <c r="G24" s="390">
        <v>900</v>
      </c>
      <c r="H24" s="390"/>
      <c r="I24" s="206"/>
      <c r="J24" s="206">
        <v>22131</v>
      </c>
      <c r="K24" s="209">
        <v>330</v>
      </c>
      <c r="L24" s="206">
        <v>10</v>
      </c>
    </row>
    <row r="25" spans="1:12" ht="16.149999999999999" customHeight="1" x14ac:dyDescent="0.15">
      <c r="A25" s="209"/>
      <c r="B25" s="208" t="s">
        <v>869</v>
      </c>
      <c r="C25" s="382" t="s">
        <v>281</v>
      </c>
      <c r="D25" s="370">
        <f>SUM(G25)</f>
        <v>3400</v>
      </c>
      <c r="E25" s="381">
        <f>SUM(H25)</f>
        <v>0</v>
      </c>
      <c r="F25" s="208" t="s">
        <v>506</v>
      </c>
      <c r="G25" s="370">
        <v>3400</v>
      </c>
      <c r="H25" s="370"/>
      <c r="I25" s="208"/>
      <c r="J25" s="208">
        <v>22131</v>
      </c>
      <c r="K25" s="208">
        <v>552</v>
      </c>
      <c r="L25" s="208">
        <v>1</v>
      </c>
    </row>
    <row r="26" spans="1:12" ht="16.149999999999999" customHeight="1" x14ac:dyDescent="0.15">
      <c r="A26" s="209"/>
      <c r="B26" s="554" t="s">
        <v>870</v>
      </c>
      <c r="C26" s="551" t="s">
        <v>281</v>
      </c>
      <c r="D26" s="536">
        <f>SUM(G26:G30)</f>
        <v>7400</v>
      </c>
      <c r="E26" s="532">
        <f>SUM(H26:H30)</f>
        <v>0</v>
      </c>
      <c r="F26" s="208" t="s">
        <v>507</v>
      </c>
      <c r="G26" s="370">
        <v>1400</v>
      </c>
      <c r="H26" s="370"/>
      <c r="I26" s="208"/>
      <c r="J26" s="208">
        <v>22131</v>
      </c>
      <c r="K26" s="208">
        <v>551</v>
      </c>
      <c r="L26" s="208">
        <v>1</v>
      </c>
    </row>
    <row r="27" spans="1:12" ht="16.149999999999999" customHeight="1" x14ac:dyDescent="0.15">
      <c r="A27" s="209"/>
      <c r="B27" s="597"/>
      <c r="C27" s="541"/>
      <c r="D27" s="595"/>
      <c r="E27" s="591"/>
      <c r="F27" s="206" t="s">
        <v>508</v>
      </c>
      <c r="G27" s="390">
        <v>1600</v>
      </c>
      <c r="H27" s="390"/>
      <c r="I27" s="206"/>
      <c r="J27" s="206">
        <v>22132</v>
      </c>
      <c r="K27" s="206">
        <v>551</v>
      </c>
      <c r="L27" s="206">
        <v>2</v>
      </c>
    </row>
    <row r="28" spans="1:12" ht="16.149999999999999" customHeight="1" x14ac:dyDescent="0.15">
      <c r="A28" s="209"/>
      <c r="B28" s="597"/>
      <c r="C28" s="541"/>
      <c r="D28" s="595"/>
      <c r="E28" s="591"/>
      <c r="F28" s="206" t="s">
        <v>509</v>
      </c>
      <c r="G28" s="390">
        <v>1500</v>
      </c>
      <c r="H28" s="390"/>
      <c r="I28" s="206"/>
      <c r="J28" s="206">
        <v>22131</v>
      </c>
      <c r="K28" s="206">
        <v>551</v>
      </c>
      <c r="L28" s="206">
        <v>3</v>
      </c>
    </row>
    <row r="29" spans="1:12" ht="16.149999999999999" customHeight="1" x14ac:dyDescent="0.15">
      <c r="A29" s="209"/>
      <c r="B29" s="597"/>
      <c r="C29" s="541"/>
      <c r="D29" s="595"/>
      <c r="E29" s="591"/>
      <c r="F29" s="206" t="s">
        <v>510</v>
      </c>
      <c r="G29" s="390">
        <v>1300</v>
      </c>
      <c r="H29" s="390"/>
      <c r="I29" s="206"/>
      <c r="J29" s="206">
        <v>22132</v>
      </c>
      <c r="K29" s="206">
        <v>551</v>
      </c>
      <c r="L29" s="206">
        <v>6</v>
      </c>
    </row>
    <row r="30" spans="1:12" ht="16.149999999999999" customHeight="1" x14ac:dyDescent="0.15">
      <c r="A30" s="209"/>
      <c r="B30" s="598"/>
      <c r="C30" s="548"/>
      <c r="D30" s="646"/>
      <c r="E30" s="647"/>
      <c r="F30" s="209" t="s">
        <v>490</v>
      </c>
      <c r="G30" s="367">
        <v>1600</v>
      </c>
      <c r="H30" s="367"/>
      <c r="I30" s="209"/>
      <c r="J30" s="209">
        <v>22131</v>
      </c>
      <c r="K30" s="209">
        <v>551</v>
      </c>
      <c r="L30" s="209">
        <v>5</v>
      </c>
    </row>
    <row r="31" spans="1:12" ht="16.149999999999999" customHeight="1" x14ac:dyDescent="0.15">
      <c r="A31" s="209"/>
      <c r="B31" s="554" t="s">
        <v>871</v>
      </c>
      <c r="C31" s="551" t="s">
        <v>281</v>
      </c>
      <c r="D31" s="536">
        <f>SUM(G31:G35)</f>
        <v>9400</v>
      </c>
      <c r="E31" s="648">
        <f>SUM(H31:H35)</f>
        <v>0</v>
      </c>
      <c r="F31" s="208" t="s">
        <v>511</v>
      </c>
      <c r="G31" s="370">
        <v>1900</v>
      </c>
      <c r="H31" s="370"/>
      <c r="I31" s="208"/>
      <c r="J31" s="208">
        <v>22131</v>
      </c>
      <c r="K31" s="208">
        <v>553</v>
      </c>
      <c r="L31" s="208">
        <v>1</v>
      </c>
    </row>
    <row r="32" spans="1:12" ht="16.5" customHeight="1" x14ac:dyDescent="0.15">
      <c r="A32" s="424"/>
      <c r="B32" s="645"/>
      <c r="C32" s="645"/>
      <c r="D32" s="652"/>
      <c r="E32" s="649"/>
      <c r="F32" s="206" t="s">
        <v>512</v>
      </c>
      <c r="G32" s="390">
        <v>1800</v>
      </c>
      <c r="H32" s="390"/>
      <c r="I32" s="206"/>
      <c r="J32" s="206">
        <v>22131</v>
      </c>
      <c r="K32" s="206">
        <v>553</v>
      </c>
      <c r="L32" s="206">
        <v>2</v>
      </c>
    </row>
    <row r="33" spans="1:12" ht="16.149999999999999" customHeight="1" x14ac:dyDescent="0.15">
      <c r="A33" s="209"/>
      <c r="B33" s="597"/>
      <c r="C33" s="541"/>
      <c r="D33" s="595"/>
      <c r="E33" s="650"/>
      <c r="F33" s="206" t="s">
        <v>513</v>
      </c>
      <c r="G33" s="390">
        <v>1650</v>
      </c>
      <c r="H33" s="390"/>
      <c r="I33" s="206"/>
      <c r="J33" s="206">
        <v>22131</v>
      </c>
      <c r="K33" s="206">
        <v>553</v>
      </c>
      <c r="L33" s="206">
        <v>3</v>
      </c>
    </row>
    <row r="34" spans="1:12" ht="16.149999999999999" customHeight="1" x14ac:dyDescent="0.15">
      <c r="A34" s="209"/>
      <c r="B34" s="597"/>
      <c r="C34" s="541"/>
      <c r="D34" s="595"/>
      <c r="E34" s="650"/>
      <c r="F34" s="206" t="s">
        <v>514</v>
      </c>
      <c r="G34" s="390">
        <v>2700</v>
      </c>
      <c r="H34" s="390"/>
      <c r="I34" s="206"/>
      <c r="J34" s="206">
        <v>22133</v>
      </c>
      <c r="K34" s="206">
        <v>553</v>
      </c>
      <c r="L34" s="206">
        <v>4</v>
      </c>
    </row>
    <row r="35" spans="1:12" ht="16.149999999999999" customHeight="1" x14ac:dyDescent="0.15">
      <c r="A35" s="209"/>
      <c r="B35" s="598"/>
      <c r="C35" s="548"/>
      <c r="D35" s="646"/>
      <c r="E35" s="651"/>
      <c r="F35" s="209" t="s">
        <v>515</v>
      </c>
      <c r="G35" s="367">
        <v>1350</v>
      </c>
      <c r="H35" s="367"/>
      <c r="I35" s="209"/>
      <c r="J35" s="209">
        <v>22131</v>
      </c>
      <c r="K35" s="209">
        <v>553</v>
      </c>
      <c r="L35" s="209">
        <v>5</v>
      </c>
    </row>
    <row r="36" spans="1:12" ht="16.149999999999999" customHeight="1" x14ac:dyDescent="0.15">
      <c r="A36" s="209"/>
      <c r="B36" s="554" t="s">
        <v>872</v>
      </c>
      <c r="C36" s="551" t="s">
        <v>281</v>
      </c>
      <c r="D36" s="536">
        <f>SUM(G36:G39)</f>
        <v>7350</v>
      </c>
      <c r="E36" s="532">
        <f>SUM(H36:H39)</f>
        <v>0</v>
      </c>
      <c r="F36" s="208" t="s">
        <v>516</v>
      </c>
      <c r="G36" s="370">
        <v>2000</v>
      </c>
      <c r="H36" s="370"/>
      <c r="I36" s="208"/>
      <c r="J36" s="208">
        <v>22131</v>
      </c>
      <c r="K36" s="208">
        <v>555</v>
      </c>
      <c r="L36" s="208">
        <v>1</v>
      </c>
    </row>
    <row r="37" spans="1:12" ht="16.149999999999999" customHeight="1" x14ac:dyDescent="0.15">
      <c r="A37" s="209"/>
      <c r="B37" s="597"/>
      <c r="C37" s="541"/>
      <c r="D37" s="595"/>
      <c r="E37" s="591"/>
      <c r="F37" s="206" t="s">
        <v>517</v>
      </c>
      <c r="G37" s="390">
        <v>1600</v>
      </c>
      <c r="H37" s="390"/>
      <c r="I37" s="206"/>
      <c r="J37" s="206">
        <v>22134</v>
      </c>
      <c r="K37" s="206">
        <v>555</v>
      </c>
      <c r="L37" s="206">
        <v>2</v>
      </c>
    </row>
    <row r="38" spans="1:12" ht="16.149999999999999" customHeight="1" x14ac:dyDescent="0.15">
      <c r="A38" s="209"/>
      <c r="B38" s="597"/>
      <c r="C38" s="541"/>
      <c r="D38" s="595"/>
      <c r="E38" s="591"/>
      <c r="F38" s="206" t="s">
        <v>518</v>
      </c>
      <c r="G38" s="390">
        <v>1000</v>
      </c>
      <c r="H38" s="390"/>
      <c r="I38" s="206"/>
      <c r="J38" s="206">
        <v>22134</v>
      </c>
      <c r="K38" s="206">
        <v>555</v>
      </c>
      <c r="L38" s="206">
        <v>3</v>
      </c>
    </row>
    <row r="39" spans="1:12" ht="16.149999999999999" customHeight="1" x14ac:dyDescent="0.15">
      <c r="A39" s="209"/>
      <c r="B39" s="598"/>
      <c r="C39" s="548"/>
      <c r="D39" s="646"/>
      <c r="E39" s="647"/>
      <c r="F39" s="209" t="s">
        <v>1094</v>
      </c>
      <c r="G39" s="367">
        <v>2750</v>
      </c>
      <c r="H39" s="367"/>
      <c r="I39" s="209"/>
      <c r="J39" s="209">
        <v>22134</v>
      </c>
      <c r="K39" s="209">
        <v>555</v>
      </c>
      <c r="L39" s="209">
        <v>4</v>
      </c>
    </row>
    <row r="40" spans="1:12" ht="16.149999999999999" customHeight="1" x14ac:dyDescent="0.15">
      <c r="A40" s="209"/>
      <c r="B40" s="554" t="s">
        <v>873</v>
      </c>
      <c r="C40" s="551" t="s">
        <v>281</v>
      </c>
      <c r="D40" s="536">
        <f>SUM(G40:G43)</f>
        <v>4200</v>
      </c>
      <c r="E40" s="532">
        <f>SUM(H40:H43)</f>
        <v>0</v>
      </c>
      <c r="F40" s="208" t="s">
        <v>520</v>
      </c>
      <c r="G40" s="370">
        <v>1100</v>
      </c>
      <c r="H40" s="370"/>
      <c r="I40" s="208"/>
      <c r="J40" s="208">
        <v>22131</v>
      </c>
      <c r="K40" s="208">
        <v>554</v>
      </c>
      <c r="L40" s="208">
        <v>1</v>
      </c>
    </row>
    <row r="41" spans="1:12" ht="16.149999999999999" customHeight="1" x14ac:dyDescent="0.15">
      <c r="A41" s="209"/>
      <c r="B41" s="597"/>
      <c r="C41" s="541"/>
      <c r="D41" s="595"/>
      <c r="E41" s="591"/>
      <c r="F41" s="206" t="s">
        <v>502</v>
      </c>
      <c r="G41" s="390">
        <v>950</v>
      </c>
      <c r="H41" s="390"/>
      <c r="I41" s="206"/>
      <c r="J41" s="206">
        <v>22131</v>
      </c>
      <c r="K41" s="206">
        <v>554</v>
      </c>
      <c r="L41" s="206">
        <v>2</v>
      </c>
    </row>
    <row r="42" spans="1:12" ht="16.149999999999999" customHeight="1" x14ac:dyDescent="0.15">
      <c r="A42" s="209"/>
      <c r="B42" s="597"/>
      <c r="C42" s="541"/>
      <c r="D42" s="595"/>
      <c r="E42" s="591"/>
      <c r="F42" s="206" t="s">
        <v>521</v>
      </c>
      <c r="G42" s="390">
        <v>1200</v>
      </c>
      <c r="H42" s="390"/>
      <c r="I42" s="206"/>
      <c r="J42" s="206">
        <v>22135</v>
      </c>
      <c r="K42" s="206">
        <v>554</v>
      </c>
      <c r="L42" s="206">
        <v>3</v>
      </c>
    </row>
    <row r="43" spans="1:12" ht="16.149999999999999" customHeight="1" x14ac:dyDescent="0.15">
      <c r="A43" s="209"/>
      <c r="B43" s="598"/>
      <c r="C43" s="548"/>
      <c r="D43" s="646"/>
      <c r="E43" s="647"/>
      <c r="F43" s="209" t="s">
        <v>501</v>
      </c>
      <c r="G43" s="367">
        <v>950</v>
      </c>
      <c r="H43" s="367"/>
      <c r="I43" s="209"/>
      <c r="J43" s="209">
        <v>22135</v>
      </c>
      <c r="K43" s="209">
        <v>554</v>
      </c>
      <c r="L43" s="209">
        <v>4</v>
      </c>
    </row>
    <row r="44" spans="1:12" ht="16.149999999999999" customHeight="1" x14ac:dyDescent="0.15">
      <c r="A44" s="215"/>
      <c r="B44" s="539" t="s">
        <v>573</v>
      </c>
      <c r="C44" s="540"/>
      <c r="D44" s="90">
        <f>SUM(D7:D43)</f>
        <v>56950</v>
      </c>
      <c r="E44" s="91">
        <f>SUM(E7:E43)</f>
        <v>0</v>
      </c>
      <c r="F44" s="7"/>
      <c r="G44" s="159"/>
      <c r="H44" s="194"/>
      <c r="I44" s="7"/>
      <c r="J44" s="7"/>
      <c r="K44" s="7"/>
      <c r="L44" s="7"/>
    </row>
    <row r="45" spans="1:12" s="12" customFormat="1" ht="16.5" customHeight="1" x14ac:dyDescent="0.15">
      <c r="A45" s="538" t="s">
        <v>1138</v>
      </c>
      <c r="B45" s="538"/>
      <c r="C45" s="538"/>
      <c r="D45" s="538"/>
      <c r="E45" s="538"/>
      <c r="F45" s="538"/>
      <c r="G45" s="538"/>
      <c r="H45" s="538"/>
      <c r="I45" s="538"/>
    </row>
    <row r="50" spans="1:12" ht="16.5" customHeight="1" x14ac:dyDescent="0.15">
      <c r="A50" s="360" t="s">
        <v>601</v>
      </c>
      <c r="B50" s="185" t="s">
        <v>1106</v>
      </c>
      <c r="C50" s="190"/>
      <c r="D50" s="191"/>
      <c r="E50" s="191"/>
      <c r="F50" s="153">
        <f>D78</f>
        <v>55450</v>
      </c>
      <c r="G50" s="185" t="s">
        <v>112</v>
      </c>
      <c r="H50" s="192"/>
      <c r="I50" s="190"/>
    </row>
    <row r="51" spans="1:12" ht="16.5" customHeight="1" x14ac:dyDescent="0.15">
      <c r="A51" s="81" t="s">
        <v>101</v>
      </c>
      <c r="B51" s="81" t="s">
        <v>102</v>
      </c>
      <c r="C51" s="82" t="s">
        <v>103</v>
      </c>
      <c r="D51" s="83" t="s">
        <v>104</v>
      </c>
      <c r="E51" s="84" t="s">
        <v>306</v>
      </c>
      <c r="F51" s="81" t="s">
        <v>101</v>
      </c>
      <c r="G51" s="83" t="s">
        <v>107</v>
      </c>
      <c r="H51" s="85" t="s">
        <v>108</v>
      </c>
      <c r="I51" s="81" t="s">
        <v>109</v>
      </c>
      <c r="J51" s="81" t="s">
        <v>30</v>
      </c>
      <c r="K51" s="82" t="s">
        <v>632</v>
      </c>
      <c r="L51" s="81" t="s">
        <v>633</v>
      </c>
    </row>
    <row r="52" spans="1:12" ht="16.5" customHeight="1" x14ac:dyDescent="0.15">
      <c r="A52" s="212" t="s">
        <v>576</v>
      </c>
      <c r="B52" s="545" t="s">
        <v>984</v>
      </c>
      <c r="C52" s="547" t="s">
        <v>115</v>
      </c>
      <c r="D52" s="549">
        <f>SUM(G52:G54)</f>
        <v>9600</v>
      </c>
      <c r="E52" s="550">
        <f>SUM(H52:H54)</f>
        <v>0</v>
      </c>
      <c r="F52" s="9" t="s">
        <v>1014</v>
      </c>
      <c r="G52" s="388">
        <v>6910</v>
      </c>
      <c r="H52" s="388"/>
      <c r="I52" s="205"/>
      <c r="J52" s="205">
        <v>22132</v>
      </c>
      <c r="K52" s="205">
        <v>321</v>
      </c>
      <c r="L52" s="205">
        <v>14</v>
      </c>
    </row>
    <row r="53" spans="1:12" ht="16.5" customHeight="1" x14ac:dyDescent="0.15">
      <c r="A53" s="209"/>
      <c r="B53" s="544"/>
      <c r="C53" s="541"/>
      <c r="D53" s="535"/>
      <c r="E53" s="533"/>
      <c r="F53" s="206" t="s">
        <v>1015</v>
      </c>
      <c r="G53" s="390">
        <v>1910</v>
      </c>
      <c r="H53" s="390"/>
      <c r="I53" s="206"/>
      <c r="J53" s="206">
        <v>22132</v>
      </c>
      <c r="K53" s="206">
        <v>321</v>
      </c>
      <c r="L53" s="206">
        <v>13</v>
      </c>
    </row>
    <row r="54" spans="1:12" ht="16.5" customHeight="1" x14ac:dyDescent="0.15">
      <c r="A54" s="387"/>
      <c r="B54" s="546"/>
      <c r="C54" s="548"/>
      <c r="D54" s="537"/>
      <c r="E54" s="534"/>
      <c r="F54" s="207" t="s">
        <v>1016</v>
      </c>
      <c r="G54" s="391">
        <v>780</v>
      </c>
      <c r="H54" s="391"/>
      <c r="I54" s="207"/>
      <c r="J54" s="207">
        <v>22134</v>
      </c>
      <c r="K54" s="207">
        <v>321</v>
      </c>
      <c r="L54" s="207">
        <v>12</v>
      </c>
    </row>
    <row r="55" spans="1:12" ht="16.5" customHeight="1" x14ac:dyDescent="0.15">
      <c r="A55" s="209"/>
      <c r="B55" s="554" t="s">
        <v>874</v>
      </c>
      <c r="C55" s="551" t="s">
        <v>221</v>
      </c>
      <c r="D55" s="536">
        <f>SUM(G55:G72)</f>
        <v>35600</v>
      </c>
      <c r="E55" s="642">
        <f>SUM(H55:H72)</f>
        <v>0</v>
      </c>
      <c r="F55" s="208" t="s">
        <v>488</v>
      </c>
      <c r="G55" s="370">
        <v>2300</v>
      </c>
      <c r="H55" s="370"/>
      <c r="I55" s="208"/>
      <c r="J55" s="208">
        <v>22131</v>
      </c>
      <c r="K55" s="208">
        <v>322</v>
      </c>
      <c r="L55" s="208">
        <v>1</v>
      </c>
    </row>
    <row r="56" spans="1:12" ht="16.5" customHeight="1" x14ac:dyDescent="0.15">
      <c r="A56" s="209"/>
      <c r="B56" s="544"/>
      <c r="C56" s="541"/>
      <c r="D56" s="535"/>
      <c r="E56" s="643"/>
      <c r="F56" s="206" t="s">
        <v>489</v>
      </c>
      <c r="G56" s="390">
        <v>1450</v>
      </c>
      <c r="H56" s="390"/>
      <c r="I56" s="206"/>
      <c r="J56" s="206">
        <v>22132</v>
      </c>
      <c r="K56" s="206">
        <v>322</v>
      </c>
      <c r="L56" s="206">
        <v>2</v>
      </c>
    </row>
    <row r="57" spans="1:12" ht="16.5" customHeight="1" x14ac:dyDescent="0.15">
      <c r="A57" s="209"/>
      <c r="B57" s="544"/>
      <c r="C57" s="541"/>
      <c r="D57" s="535"/>
      <c r="E57" s="643"/>
      <c r="F57" s="206" t="s">
        <v>490</v>
      </c>
      <c r="G57" s="390">
        <v>2100</v>
      </c>
      <c r="H57" s="390"/>
      <c r="I57" s="206"/>
      <c r="J57" s="206">
        <v>22131</v>
      </c>
      <c r="K57" s="206">
        <v>322</v>
      </c>
      <c r="L57" s="206">
        <v>3</v>
      </c>
    </row>
    <row r="58" spans="1:12" ht="16.5" customHeight="1" x14ac:dyDescent="0.15">
      <c r="A58" s="209"/>
      <c r="B58" s="544"/>
      <c r="C58" s="541"/>
      <c r="D58" s="535"/>
      <c r="E58" s="643"/>
      <c r="F58" s="206" t="s">
        <v>491</v>
      </c>
      <c r="G58" s="390">
        <v>1350</v>
      </c>
      <c r="H58" s="390"/>
      <c r="I58" s="206"/>
      <c r="J58" s="206">
        <v>22132</v>
      </c>
      <c r="K58" s="206">
        <v>322</v>
      </c>
      <c r="L58" s="206">
        <v>4</v>
      </c>
    </row>
    <row r="59" spans="1:12" ht="16.5" customHeight="1" x14ac:dyDescent="0.15">
      <c r="A59" s="209"/>
      <c r="B59" s="544"/>
      <c r="C59" s="541"/>
      <c r="D59" s="535"/>
      <c r="E59" s="643"/>
      <c r="F59" s="206" t="s">
        <v>492</v>
      </c>
      <c r="G59" s="390">
        <v>1600</v>
      </c>
      <c r="H59" s="390"/>
      <c r="I59" s="206"/>
      <c r="J59" s="206">
        <v>22131</v>
      </c>
      <c r="K59" s="206">
        <v>322</v>
      </c>
      <c r="L59" s="206">
        <v>5</v>
      </c>
    </row>
    <row r="60" spans="1:12" ht="16.5" customHeight="1" x14ac:dyDescent="0.15">
      <c r="A60" s="209"/>
      <c r="B60" s="544"/>
      <c r="C60" s="541"/>
      <c r="D60" s="535"/>
      <c r="E60" s="643"/>
      <c r="F60" s="206" t="s">
        <v>493</v>
      </c>
      <c r="G60" s="390">
        <v>2050</v>
      </c>
      <c r="H60" s="390"/>
      <c r="I60" s="206"/>
      <c r="J60" s="206">
        <v>22134</v>
      </c>
      <c r="K60" s="206">
        <v>322</v>
      </c>
      <c r="L60" s="206">
        <v>6</v>
      </c>
    </row>
    <row r="61" spans="1:12" ht="16.5" customHeight="1" x14ac:dyDescent="0.15">
      <c r="A61" s="209"/>
      <c r="B61" s="544"/>
      <c r="C61" s="541"/>
      <c r="D61" s="535"/>
      <c r="E61" s="643"/>
      <c r="F61" s="206" t="s">
        <v>494</v>
      </c>
      <c r="G61" s="390">
        <v>3600</v>
      </c>
      <c r="H61" s="390"/>
      <c r="I61" s="206"/>
      <c r="J61" s="206">
        <v>22134</v>
      </c>
      <c r="K61" s="206">
        <v>322</v>
      </c>
      <c r="L61" s="206">
        <v>7</v>
      </c>
    </row>
    <row r="62" spans="1:12" ht="16.5" customHeight="1" x14ac:dyDescent="0.15">
      <c r="A62" s="209"/>
      <c r="B62" s="544"/>
      <c r="C62" s="541"/>
      <c r="D62" s="535"/>
      <c r="E62" s="643"/>
      <c r="F62" s="206" t="s">
        <v>495</v>
      </c>
      <c r="G62" s="390">
        <v>1450</v>
      </c>
      <c r="H62" s="390"/>
      <c r="I62" s="206"/>
      <c r="J62" s="206">
        <v>22131</v>
      </c>
      <c r="K62" s="206">
        <v>322</v>
      </c>
      <c r="L62" s="206">
        <v>10</v>
      </c>
    </row>
    <row r="63" spans="1:12" ht="16.5" customHeight="1" x14ac:dyDescent="0.15">
      <c r="A63" s="209"/>
      <c r="B63" s="544"/>
      <c r="C63" s="541"/>
      <c r="D63" s="535"/>
      <c r="E63" s="643"/>
      <c r="F63" s="206" t="s">
        <v>496</v>
      </c>
      <c r="G63" s="390">
        <v>1500</v>
      </c>
      <c r="H63" s="390"/>
      <c r="I63" s="206"/>
      <c r="J63" s="206">
        <v>22131</v>
      </c>
      <c r="K63" s="206">
        <v>322</v>
      </c>
      <c r="L63" s="206">
        <v>11</v>
      </c>
    </row>
    <row r="64" spans="1:12" ht="16.5" customHeight="1" x14ac:dyDescent="0.15">
      <c r="A64" s="209"/>
      <c r="B64" s="544"/>
      <c r="C64" s="541"/>
      <c r="D64" s="535"/>
      <c r="E64" s="643"/>
      <c r="F64" s="206" t="s">
        <v>497</v>
      </c>
      <c r="G64" s="390">
        <v>1650</v>
      </c>
      <c r="H64" s="390"/>
      <c r="I64" s="206"/>
      <c r="J64" s="206">
        <v>22133</v>
      </c>
      <c r="K64" s="206">
        <v>322</v>
      </c>
      <c r="L64" s="206">
        <v>12</v>
      </c>
    </row>
    <row r="65" spans="1:12" ht="16.5" customHeight="1" x14ac:dyDescent="0.15">
      <c r="A65" s="209"/>
      <c r="B65" s="544"/>
      <c r="C65" s="541"/>
      <c r="D65" s="535"/>
      <c r="E65" s="643"/>
      <c r="F65" s="206" t="s">
        <v>498</v>
      </c>
      <c r="G65" s="390">
        <v>1700</v>
      </c>
      <c r="H65" s="390"/>
      <c r="I65" s="206"/>
      <c r="J65" s="206">
        <v>22131</v>
      </c>
      <c r="K65" s="206">
        <v>322</v>
      </c>
      <c r="L65" s="206">
        <v>13</v>
      </c>
    </row>
    <row r="66" spans="1:12" ht="16.5" customHeight="1" x14ac:dyDescent="0.15">
      <c r="A66" s="209"/>
      <c r="B66" s="544"/>
      <c r="C66" s="541"/>
      <c r="D66" s="535"/>
      <c r="E66" s="643"/>
      <c r="F66" s="206" t="s">
        <v>499</v>
      </c>
      <c r="G66" s="390">
        <v>1350</v>
      </c>
      <c r="H66" s="390"/>
      <c r="I66" s="206"/>
      <c r="J66" s="206">
        <v>22131</v>
      </c>
      <c r="K66" s="206">
        <v>322</v>
      </c>
      <c r="L66" s="206">
        <v>14</v>
      </c>
    </row>
    <row r="67" spans="1:12" ht="16.5" customHeight="1" x14ac:dyDescent="0.15">
      <c r="A67" s="209"/>
      <c r="B67" s="544"/>
      <c r="C67" s="541"/>
      <c r="D67" s="535"/>
      <c r="E67" s="643"/>
      <c r="F67" s="206" t="s">
        <v>500</v>
      </c>
      <c r="G67" s="390">
        <v>4300</v>
      </c>
      <c r="H67" s="390"/>
      <c r="I67" s="206"/>
      <c r="J67" s="206">
        <v>22131</v>
      </c>
      <c r="K67" s="206">
        <v>322</v>
      </c>
      <c r="L67" s="206">
        <v>15</v>
      </c>
    </row>
    <row r="68" spans="1:12" ht="16.5" customHeight="1" x14ac:dyDescent="0.15">
      <c r="A68" s="209"/>
      <c r="B68" s="544"/>
      <c r="C68" s="541"/>
      <c r="D68" s="535"/>
      <c r="E68" s="643"/>
      <c r="F68" s="206" t="s">
        <v>501</v>
      </c>
      <c r="G68" s="390">
        <v>1700</v>
      </c>
      <c r="H68" s="390"/>
      <c r="I68" s="206"/>
      <c r="J68" s="206">
        <v>22135</v>
      </c>
      <c r="K68" s="206">
        <v>322</v>
      </c>
      <c r="L68" s="206">
        <v>16</v>
      </c>
    </row>
    <row r="69" spans="1:12" ht="16.5" customHeight="1" x14ac:dyDescent="0.15">
      <c r="A69" s="209"/>
      <c r="B69" s="544"/>
      <c r="C69" s="541"/>
      <c r="D69" s="535"/>
      <c r="E69" s="643"/>
      <c r="F69" s="206" t="s">
        <v>502</v>
      </c>
      <c r="G69" s="390">
        <v>1750</v>
      </c>
      <c r="H69" s="390"/>
      <c r="I69" s="206"/>
      <c r="J69" s="206">
        <v>22131</v>
      </c>
      <c r="K69" s="206">
        <v>322</v>
      </c>
      <c r="L69" s="206">
        <v>17</v>
      </c>
    </row>
    <row r="70" spans="1:12" ht="16.5" customHeight="1" x14ac:dyDescent="0.15">
      <c r="A70" s="209"/>
      <c r="B70" s="544"/>
      <c r="C70" s="541"/>
      <c r="D70" s="535"/>
      <c r="E70" s="643"/>
      <c r="F70" s="206" t="s">
        <v>503</v>
      </c>
      <c r="G70" s="390">
        <v>1450</v>
      </c>
      <c r="H70" s="390"/>
      <c r="I70" s="206"/>
      <c r="J70" s="206">
        <v>22135</v>
      </c>
      <c r="K70" s="206">
        <v>322</v>
      </c>
      <c r="L70" s="206">
        <v>19</v>
      </c>
    </row>
    <row r="71" spans="1:12" ht="16.5" customHeight="1" x14ac:dyDescent="0.15">
      <c r="A71" s="209"/>
      <c r="B71" s="544"/>
      <c r="C71" s="541"/>
      <c r="D71" s="535"/>
      <c r="E71" s="643"/>
      <c r="F71" s="206" t="s">
        <v>504</v>
      </c>
      <c r="G71" s="390">
        <v>2850</v>
      </c>
      <c r="H71" s="390"/>
      <c r="I71" s="206"/>
      <c r="J71" s="206">
        <v>22133</v>
      </c>
      <c r="K71" s="206">
        <v>322</v>
      </c>
      <c r="L71" s="206">
        <v>20</v>
      </c>
    </row>
    <row r="72" spans="1:12" ht="16.5" customHeight="1" x14ac:dyDescent="0.15">
      <c r="A72" s="209"/>
      <c r="B72" s="546"/>
      <c r="C72" s="548"/>
      <c r="D72" s="537"/>
      <c r="E72" s="644"/>
      <c r="F72" s="209" t="s">
        <v>505</v>
      </c>
      <c r="G72" s="367">
        <v>1450</v>
      </c>
      <c r="H72" s="367"/>
      <c r="I72" s="209"/>
      <c r="J72" s="209">
        <v>22133</v>
      </c>
      <c r="K72" s="209">
        <v>322</v>
      </c>
      <c r="L72" s="209">
        <v>22</v>
      </c>
    </row>
    <row r="73" spans="1:12" ht="16.5" customHeight="1" x14ac:dyDescent="0.15">
      <c r="A73" s="209"/>
      <c r="B73" s="554" t="s">
        <v>801</v>
      </c>
      <c r="C73" s="551" t="s">
        <v>115</v>
      </c>
      <c r="D73" s="536">
        <f>SUM(G73:G76)</f>
        <v>8500</v>
      </c>
      <c r="E73" s="532">
        <f>SUM(H73:H76)</f>
        <v>0</v>
      </c>
      <c r="F73" s="210" t="s">
        <v>443</v>
      </c>
      <c r="G73" s="389">
        <v>2510</v>
      </c>
      <c r="H73" s="389"/>
      <c r="I73" s="210"/>
      <c r="J73" s="210">
        <v>22133</v>
      </c>
      <c r="K73" s="210">
        <v>328</v>
      </c>
      <c r="L73" s="210">
        <v>1</v>
      </c>
    </row>
    <row r="74" spans="1:12" ht="16.5" customHeight="1" x14ac:dyDescent="0.15">
      <c r="A74" s="209"/>
      <c r="B74" s="544"/>
      <c r="C74" s="541"/>
      <c r="D74" s="535"/>
      <c r="E74" s="533"/>
      <c r="F74" s="206" t="s">
        <v>92</v>
      </c>
      <c r="G74" s="390">
        <v>2620</v>
      </c>
      <c r="H74" s="390"/>
      <c r="I74" s="206"/>
      <c r="J74" s="206">
        <v>22134</v>
      </c>
      <c r="K74" s="206">
        <v>328</v>
      </c>
      <c r="L74" s="206">
        <v>2</v>
      </c>
    </row>
    <row r="75" spans="1:12" ht="16.5" customHeight="1" x14ac:dyDescent="0.15">
      <c r="A75" s="209"/>
      <c r="B75" s="544"/>
      <c r="C75" s="541"/>
      <c r="D75" s="535"/>
      <c r="E75" s="533"/>
      <c r="F75" s="206" t="s">
        <v>67</v>
      </c>
      <c r="G75" s="390">
        <v>2490</v>
      </c>
      <c r="H75" s="390"/>
      <c r="I75" s="206"/>
      <c r="J75" s="206">
        <v>22134</v>
      </c>
      <c r="K75" s="206">
        <v>328</v>
      </c>
      <c r="L75" s="206">
        <v>3</v>
      </c>
    </row>
    <row r="76" spans="1:12" ht="16.5" customHeight="1" x14ac:dyDescent="0.15">
      <c r="A76" s="209"/>
      <c r="B76" s="546"/>
      <c r="C76" s="548"/>
      <c r="D76" s="537"/>
      <c r="E76" s="534"/>
      <c r="F76" s="207" t="s">
        <v>91</v>
      </c>
      <c r="G76" s="391">
        <v>880</v>
      </c>
      <c r="H76" s="391"/>
      <c r="I76" s="207"/>
      <c r="J76" s="207">
        <v>22133</v>
      </c>
      <c r="K76" s="207">
        <v>328</v>
      </c>
      <c r="L76" s="207">
        <v>4</v>
      </c>
    </row>
    <row r="77" spans="1:12" ht="16.5" customHeight="1" x14ac:dyDescent="0.15">
      <c r="A77" s="209"/>
      <c r="B77" s="209" t="s">
        <v>837</v>
      </c>
      <c r="C77" s="372" t="s">
        <v>115</v>
      </c>
      <c r="D77" s="367">
        <f>SUM(G77)</f>
        <v>1750</v>
      </c>
      <c r="E77" s="368">
        <f>SUM(H77)</f>
        <v>0</v>
      </c>
      <c r="F77" s="209" t="s">
        <v>444</v>
      </c>
      <c r="G77" s="367">
        <v>1750</v>
      </c>
      <c r="H77" s="367"/>
      <c r="I77" s="209"/>
      <c r="J77" s="209">
        <v>22133</v>
      </c>
      <c r="K77" s="209">
        <v>329</v>
      </c>
      <c r="L77" s="209">
        <v>9</v>
      </c>
    </row>
    <row r="78" spans="1:12" ht="16.5" customHeight="1" x14ac:dyDescent="0.15">
      <c r="A78" s="217"/>
      <c r="B78" s="539" t="s">
        <v>574</v>
      </c>
      <c r="C78" s="540"/>
      <c r="D78" s="90">
        <f>SUM(D52:D77)</f>
        <v>55450</v>
      </c>
      <c r="E78" s="91">
        <f>SUM(E52:E77)</f>
        <v>0</v>
      </c>
      <c r="F78" s="7"/>
      <c r="G78" s="159"/>
      <c r="H78" s="194"/>
      <c r="I78" s="7"/>
      <c r="J78" s="7"/>
      <c r="K78" s="7"/>
      <c r="L78" s="7"/>
    </row>
    <row r="79" spans="1:12" s="12" customFormat="1" ht="16.5" customHeight="1" x14ac:dyDescent="0.15">
      <c r="A79" s="538" t="s">
        <v>1138</v>
      </c>
      <c r="B79" s="538"/>
      <c r="C79" s="538"/>
      <c r="D79" s="538"/>
      <c r="E79" s="538"/>
      <c r="F79" s="538"/>
      <c r="G79" s="538"/>
      <c r="H79" s="538"/>
      <c r="I79" s="538"/>
    </row>
  </sheetData>
  <mergeCells count="44">
    <mergeCell ref="B7:B11"/>
    <mergeCell ref="E7:E11"/>
    <mergeCell ref="C12:C14"/>
    <mergeCell ref="D7:D11"/>
    <mergeCell ref="C7:C11"/>
    <mergeCell ref="E12:E14"/>
    <mergeCell ref="E36:E39"/>
    <mergeCell ref="E40:E43"/>
    <mergeCell ref="D36:D39"/>
    <mergeCell ref="D40:D43"/>
    <mergeCell ref="D26:D30"/>
    <mergeCell ref="D31:D35"/>
    <mergeCell ref="B26:B30"/>
    <mergeCell ref="B31:B35"/>
    <mergeCell ref="D12:D14"/>
    <mergeCell ref="E26:E30"/>
    <mergeCell ref="E31:E35"/>
    <mergeCell ref="C26:C30"/>
    <mergeCell ref="C31:C35"/>
    <mergeCell ref="B12:B14"/>
    <mergeCell ref="B15:B24"/>
    <mergeCell ref="C15:C24"/>
    <mergeCell ref="D15:D24"/>
    <mergeCell ref="E15:E24"/>
    <mergeCell ref="B44:C44"/>
    <mergeCell ref="C36:C39"/>
    <mergeCell ref="C40:C43"/>
    <mergeCell ref="B36:B39"/>
    <mergeCell ref="B40:B43"/>
    <mergeCell ref="A45:I45"/>
    <mergeCell ref="B78:C78"/>
    <mergeCell ref="A79:I79"/>
    <mergeCell ref="B73:B76"/>
    <mergeCell ref="C73:C76"/>
    <mergeCell ref="D73:D76"/>
    <mergeCell ref="E73:E76"/>
    <mergeCell ref="B55:B72"/>
    <mergeCell ref="C55:C72"/>
    <mergeCell ref="D55:D72"/>
    <mergeCell ref="E55:E72"/>
    <mergeCell ref="B52:B54"/>
    <mergeCell ref="C52:C54"/>
    <mergeCell ref="D52:D54"/>
    <mergeCell ref="E52:E54"/>
  </mergeCells>
  <phoneticPr fontId="2"/>
  <hyperlinks>
    <hyperlink ref="A5" location="東中西!A1" display="（25）" xr:uid="{A09D452B-12B9-4D5A-8824-4AACD745C753}"/>
    <hyperlink ref="A50" location="東中西!A1" display="（25）" xr:uid="{B81C47A7-5777-421E-973A-18C77A46B1D4}"/>
  </hyperlinks>
  <printOptions horizontalCentered="1"/>
  <pageMargins left="0" right="0" top="0.39370078740157483" bottom="0.39370078740157483" header="0.51181102362204722" footer="0.51181102362204722"/>
  <pageSetup paperSize="9" orientation="portrait" r:id="rId1"/>
  <headerFooter alignWithMargins="0"/>
  <rowBreaks count="1" manualBreakCount="1">
    <brk id="45" max="10" man="1"/>
  </rowBreaks>
  <ignoredErrors>
    <ignoredError sqref="A5:A6" numberStoredAsText="1"/>
    <ignoredError sqref="D25 E25:E43 D52:D55 E52:E55 D73:D76 E73:E77 D12 E11 D11 D8:D9 E8:E9 D27:D43" formulaRange="1"/>
  </ignoredError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N41"/>
  <sheetViews>
    <sheetView zoomScale="85" zoomScaleNormal="85" workbookViewId="0">
      <selection sqref="A1:B1"/>
    </sheetView>
  </sheetViews>
  <sheetFormatPr defaultRowHeight="16.5" customHeight="1" x14ac:dyDescent="0.15"/>
  <cols>
    <col min="1" max="1" width="7.25" style="5" customWidth="1"/>
    <col min="2" max="2" width="11.625" style="5" customWidth="1"/>
    <col min="3" max="3" width="4.25" style="5" customWidth="1"/>
    <col min="4" max="5" width="8.125" style="173" customWidth="1"/>
    <col min="6" max="6" width="27.625" style="5" customWidth="1"/>
    <col min="7" max="8" width="8.125" style="173" customWidth="1"/>
    <col min="9" max="9" width="18" style="5" customWidth="1"/>
    <col min="10" max="12" width="9" style="5" hidden="1" customWidth="1"/>
    <col min="13" max="13" width="34.875" style="5" bestFit="1" customWidth="1"/>
    <col min="14" max="14" width="6.375" style="5" customWidth="1"/>
    <col min="15" max="15" width="5.5" style="5" customWidth="1"/>
    <col min="16" max="16384" width="9" style="5"/>
  </cols>
  <sheetData>
    <row r="1" spans="1:12" ht="16.5" customHeight="1" x14ac:dyDescent="0.15">
      <c r="A1" s="104"/>
      <c r="J1" s="5" t="s">
        <v>631</v>
      </c>
    </row>
    <row r="5" spans="1:12" ht="20.100000000000001" customHeight="1" x14ac:dyDescent="0.15">
      <c r="A5" s="360" t="s">
        <v>620</v>
      </c>
      <c r="B5" s="189" t="s">
        <v>184</v>
      </c>
      <c r="C5" s="189"/>
      <c r="D5" s="189"/>
      <c r="E5" s="189"/>
      <c r="F5" s="153">
        <f>D27</f>
        <v>27050</v>
      </c>
      <c r="G5" s="185" t="s">
        <v>112</v>
      </c>
      <c r="H5" s="192"/>
      <c r="I5" s="190"/>
    </row>
    <row r="6" spans="1:12" ht="16.5"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6.5" customHeight="1" x14ac:dyDescent="0.15">
      <c r="A7" s="212" t="s">
        <v>248</v>
      </c>
      <c r="B7" s="545" t="s">
        <v>802</v>
      </c>
      <c r="C7" s="547" t="s">
        <v>280</v>
      </c>
      <c r="D7" s="536">
        <f>SUM(G7:G13)</f>
        <v>5200</v>
      </c>
      <c r="E7" s="532">
        <f>SUM(H7:H13)</f>
        <v>0</v>
      </c>
      <c r="F7" s="206" t="s">
        <v>480</v>
      </c>
      <c r="G7" s="151">
        <v>360</v>
      </c>
      <c r="H7" s="151"/>
      <c r="I7" s="206"/>
      <c r="J7" s="206">
        <v>22132</v>
      </c>
      <c r="K7" s="206">
        <v>344</v>
      </c>
      <c r="L7" s="206">
        <v>27</v>
      </c>
    </row>
    <row r="8" spans="1:12" ht="16.5" customHeight="1" x14ac:dyDescent="0.15">
      <c r="A8" s="452" t="s">
        <v>101</v>
      </c>
      <c r="B8" s="544"/>
      <c r="C8" s="541"/>
      <c r="D8" s="535"/>
      <c r="E8" s="533"/>
      <c r="F8" s="206" t="s">
        <v>895</v>
      </c>
      <c r="G8" s="390">
        <v>1200</v>
      </c>
      <c r="H8" s="390"/>
      <c r="I8" s="206"/>
      <c r="J8" s="206">
        <v>22136</v>
      </c>
      <c r="K8" s="206">
        <v>344</v>
      </c>
      <c r="L8" s="206">
        <v>28</v>
      </c>
    </row>
    <row r="9" spans="1:12" ht="16.5" customHeight="1" x14ac:dyDescent="0.15">
      <c r="A9" s="209"/>
      <c r="B9" s="544"/>
      <c r="C9" s="541"/>
      <c r="D9" s="535"/>
      <c r="E9" s="533"/>
      <c r="F9" s="206" t="s">
        <v>896</v>
      </c>
      <c r="G9" s="151">
        <v>1100</v>
      </c>
      <c r="H9" s="151"/>
      <c r="I9" s="2"/>
      <c r="J9" s="2">
        <v>22136</v>
      </c>
      <c r="K9" s="2">
        <v>344</v>
      </c>
      <c r="L9" s="2">
        <v>29</v>
      </c>
    </row>
    <row r="10" spans="1:12" ht="16.5" customHeight="1" x14ac:dyDescent="0.15">
      <c r="A10" s="209"/>
      <c r="B10" s="544"/>
      <c r="C10" s="541"/>
      <c r="D10" s="535"/>
      <c r="E10" s="533"/>
      <c r="F10" s="206" t="s">
        <v>897</v>
      </c>
      <c r="G10" s="390">
        <v>750</v>
      </c>
      <c r="H10" s="390"/>
      <c r="I10" s="206"/>
      <c r="J10" s="206">
        <v>22136</v>
      </c>
      <c r="K10" s="206">
        <v>344</v>
      </c>
      <c r="L10" s="206">
        <v>31</v>
      </c>
    </row>
    <row r="11" spans="1:12" ht="16.5" customHeight="1" x14ac:dyDescent="0.15">
      <c r="A11" s="209"/>
      <c r="B11" s="544"/>
      <c r="C11" s="541"/>
      <c r="D11" s="535"/>
      <c r="E11" s="533"/>
      <c r="F11" s="206" t="s">
        <v>898</v>
      </c>
      <c r="G11" s="390">
        <v>930</v>
      </c>
      <c r="H11" s="390"/>
      <c r="I11" s="206"/>
      <c r="J11" s="206">
        <v>22136</v>
      </c>
      <c r="K11" s="206">
        <v>344</v>
      </c>
      <c r="L11" s="206">
        <v>32</v>
      </c>
    </row>
    <row r="12" spans="1:12" ht="16.5" customHeight="1" x14ac:dyDescent="0.15">
      <c r="A12" s="209"/>
      <c r="B12" s="544"/>
      <c r="C12" s="541"/>
      <c r="D12" s="535"/>
      <c r="E12" s="533"/>
      <c r="F12" s="3" t="s">
        <v>899</v>
      </c>
      <c r="G12" s="150">
        <v>260</v>
      </c>
      <c r="H12" s="150"/>
      <c r="I12" s="206"/>
      <c r="J12" s="206">
        <v>22136</v>
      </c>
      <c r="K12" s="206">
        <v>344</v>
      </c>
      <c r="L12" s="3">
        <v>33</v>
      </c>
    </row>
    <row r="13" spans="1:12" ht="16.5" customHeight="1" x14ac:dyDescent="0.15">
      <c r="A13" s="209"/>
      <c r="B13" s="544"/>
      <c r="C13" s="541"/>
      <c r="D13" s="535"/>
      <c r="E13" s="533"/>
      <c r="F13" s="3" t="s">
        <v>1071</v>
      </c>
      <c r="G13" s="150">
        <v>600</v>
      </c>
      <c r="H13" s="150"/>
      <c r="I13" s="3"/>
      <c r="J13" s="3">
        <v>22136</v>
      </c>
      <c r="K13" s="3">
        <v>344</v>
      </c>
      <c r="L13" s="3">
        <v>21</v>
      </c>
    </row>
    <row r="14" spans="1:12" ht="16.5" customHeight="1" x14ac:dyDescent="0.15">
      <c r="A14" s="209"/>
      <c r="B14" s="530" t="s">
        <v>803</v>
      </c>
      <c r="C14" s="582" t="s">
        <v>478</v>
      </c>
      <c r="D14" s="577">
        <f>SUM(G14:G15)</f>
        <v>3800</v>
      </c>
      <c r="E14" s="575">
        <f>SUM(H14:H15)</f>
        <v>0</v>
      </c>
      <c r="F14" s="210" t="s">
        <v>480</v>
      </c>
      <c r="G14" s="389">
        <v>2900</v>
      </c>
      <c r="H14" s="389"/>
      <c r="I14" s="210"/>
      <c r="J14" s="210">
        <v>22132</v>
      </c>
      <c r="K14" s="210">
        <v>342</v>
      </c>
      <c r="L14" s="210">
        <v>1</v>
      </c>
    </row>
    <row r="15" spans="1:12" ht="16.5" customHeight="1" x14ac:dyDescent="0.15">
      <c r="A15" s="453"/>
      <c r="B15" s="530"/>
      <c r="C15" s="548"/>
      <c r="D15" s="577"/>
      <c r="E15" s="575"/>
      <c r="F15" s="207" t="s">
        <v>445</v>
      </c>
      <c r="G15" s="391">
        <v>900</v>
      </c>
      <c r="H15" s="391"/>
      <c r="I15" s="207"/>
      <c r="J15" s="207">
        <v>22136</v>
      </c>
      <c r="K15" s="207">
        <v>342</v>
      </c>
      <c r="L15" s="207">
        <v>2</v>
      </c>
    </row>
    <row r="16" spans="1:12" ht="16.5" customHeight="1" x14ac:dyDescent="0.15">
      <c r="A16" s="209"/>
      <c r="B16" s="554" t="s">
        <v>804</v>
      </c>
      <c r="C16" s="656" t="s">
        <v>583</v>
      </c>
      <c r="D16" s="536">
        <f>SUM(G16:G22)</f>
        <v>11900</v>
      </c>
      <c r="E16" s="532">
        <f>SUM(H16:H22)</f>
        <v>0</v>
      </c>
      <c r="F16" s="210" t="s">
        <v>481</v>
      </c>
      <c r="G16" s="389">
        <v>1400</v>
      </c>
      <c r="H16" s="389"/>
      <c r="I16" s="210"/>
      <c r="J16" s="210">
        <v>22132</v>
      </c>
      <c r="K16" s="210">
        <v>343</v>
      </c>
      <c r="L16" s="210">
        <v>1</v>
      </c>
    </row>
    <row r="17" spans="1:12" ht="16.5" customHeight="1" x14ac:dyDescent="0.15">
      <c r="A17" s="209"/>
      <c r="B17" s="544"/>
      <c r="C17" s="657"/>
      <c r="D17" s="535"/>
      <c r="E17" s="533"/>
      <c r="F17" s="206" t="s">
        <v>482</v>
      </c>
      <c r="G17" s="390">
        <v>1500</v>
      </c>
      <c r="H17" s="390"/>
      <c r="I17" s="206"/>
      <c r="J17" s="206">
        <v>22132</v>
      </c>
      <c r="K17" s="206">
        <v>343</v>
      </c>
      <c r="L17" s="206">
        <v>2</v>
      </c>
    </row>
    <row r="18" spans="1:12" ht="16.5" customHeight="1" x14ac:dyDescent="0.15">
      <c r="A18" s="209"/>
      <c r="B18" s="544"/>
      <c r="C18" s="657"/>
      <c r="D18" s="535"/>
      <c r="E18" s="533"/>
      <c r="F18" s="206" t="s">
        <v>483</v>
      </c>
      <c r="G18" s="390">
        <v>2500</v>
      </c>
      <c r="H18" s="390"/>
      <c r="I18" s="206"/>
      <c r="J18" s="206">
        <v>22132</v>
      </c>
      <c r="K18" s="206">
        <v>343</v>
      </c>
      <c r="L18" s="206">
        <v>3</v>
      </c>
    </row>
    <row r="19" spans="1:12" ht="16.5" customHeight="1" x14ac:dyDescent="0.15">
      <c r="A19" s="209"/>
      <c r="B19" s="544"/>
      <c r="C19" s="657"/>
      <c r="D19" s="535"/>
      <c r="E19" s="533"/>
      <c r="F19" s="206" t="s">
        <v>484</v>
      </c>
      <c r="G19" s="390">
        <v>2300</v>
      </c>
      <c r="H19" s="390"/>
      <c r="I19" s="206"/>
      <c r="J19" s="206">
        <v>22136</v>
      </c>
      <c r="K19" s="206">
        <v>343</v>
      </c>
      <c r="L19" s="206">
        <v>4</v>
      </c>
    </row>
    <row r="20" spans="1:12" ht="16.5" customHeight="1" x14ac:dyDescent="0.15">
      <c r="A20" s="209"/>
      <c r="B20" s="544"/>
      <c r="C20" s="657"/>
      <c r="D20" s="535"/>
      <c r="E20" s="533"/>
      <c r="F20" s="206" t="s">
        <v>485</v>
      </c>
      <c r="G20" s="390">
        <v>1300</v>
      </c>
      <c r="H20" s="390"/>
      <c r="I20" s="206"/>
      <c r="J20" s="206">
        <v>22136</v>
      </c>
      <c r="K20" s="206">
        <v>343</v>
      </c>
      <c r="L20" s="206">
        <v>5</v>
      </c>
    </row>
    <row r="21" spans="1:12" ht="16.5" customHeight="1" x14ac:dyDescent="0.15">
      <c r="A21" s="209"/>
      <c r="B21" s="544"/>
      <c r="C21" s="657"/>
      <c r="D21" s="535"/>
      <c r="E21" s="533"/>
      <c r="F21" s="206" t="s">
        <v>486</v>
      </c>
      <c r="G21" s="390">
        <v>1500</v>
      </c>
      <c r="H21" s="390"/>
      <c r="I21" s="206"/>
      <c r="J21" s="206">
        <v>22136</v>
      </c>
      <c r="K21" s="206">
        <v>343</v>
      </c>
      <c r="L21" s="206">
        <v>6</v>
      </c>
    </row>
    <row r="22" spans="1:12" ht="16.5" customHeight="1" x14ac:dyDescent="0.15">
      <c r="A22" s="209"/>
      <c r="B22" s="546"/>
      <c r="C22" s="658"/>
      <c r="D22" s="537"/>
      <c r="E22" s="534"/>
      <c r="F22" s="207" t="s">
        <v>487</v>
      </c>
      <c r="G22" s="391">
        <v>1400</v>
      </c>
      <c r="H22" s="391"/>
      <c r="I22" s="207"/>
      <c r="J22" s="207">
        <v>22136</v>
      </c>
      <c r="K22" s="207">
        <v>343</v>
      </c>
      <c r="L22" s="207">
        <v>7</v>
      </c>
    </row>
    <row r="23" spans="1:12" ht="16.5" customHeight="1" x14ac:dyDescent="0.15">
      <c r="A23" s="209"/>
      <c r="B23" s="570" t="s">
        <v>805</v>
      </c>
      <c r="C23" s="582" t="s">
        <v>478</v>
      </c>
      <c r="D23" s="578">
        <f>SUM(G23:G26)</f>
        <v>6150</v>
      </c>
      <c r="E23" s="532">
        <f>SUM(H23:H26)</f>
        <v>0</v>
      </c>
      <c r="F23" s="210" t="s">
        <v>446</v>
      </c>
      <c r="G23" s="151">
        <v>1700</v>
      </c>
      <c r="H23" s="151"/>
      <c r="I23" s="210"/>
      <c r="J23" s="210">
        <v>22136</v>
      </c>
      <c r="K23" s="210">
        <v>345</v>
      </c>
      <c r="L23" s="210">
        <v>1</v>
      </c>
    </row>
    <row r="24" spans="1:12" ht="16.5" customHeight="1" x14ac:dyDescent="0.15">
      <c r="A24" s="209"/>
      <c r="B24" s="571"/>
      <c r="C24" s="583"/>
      <c r="D24" s="579"/>
      <c r="E24" s="533"/>
      <c r="F24" s="206" t="s">
        <v>953</v>
      </c>
      <c r="G24" s="390">
        <v>1000</v>
      </c>
      <c r="H24" s="390"/>
      <c r="I24" s="206"/>
      <c r="J24" s="206">
        <v>22136</v>
      </c>
      <c r="K24" s="206">
        <v>345</v>
      </c>
      <c r="L24" s="206">
        <v>2</v>
      </c>
    </row>
    <row r="25" spans="1:12" ht="16.5" customHeight="1" x14ac:dyDescent="0.15">
      <c r="A25" s="209"/>
      <c r="B25" s="571"/>
      <c r="C25" s="583"/>
      <c r="D25" s="579"/>
      <c r="E25" s="533"/>
      <c r="F25" s="206" t="s">
        <v>894</v>
      </c>
      <c r="G25" s="390">
        <v>1750</v>
      </c>
      <c r="H25" s="390"/>
      <c r="I25" s="206"/>
      <c r="J25" s="206">
        <v>22136</v>
      </c>
      <c r="K25" s="206">
        <v>345</v>
      </c>
      <c r="L25" s="206">
        <v>19</v>
      </c>
    </row>
    <row r="26" spans="1:12" ht="16.5" customHeight="1" x14ac:dyDescent="0.15">
      <c r="A26" s="209"/>
      <c r="B26" s="571"/>
      <c r="C26" s="583"/>
      <c r="D26" s="579"/>
      <c r="E26" s="533"/>
      <c r="F26" s="3" t="s">
        <v>933</v>
      </c>
      <c r="G26" s="390">
        <v>1700</v>
      </c>
      <c r="H26" s="390"/>
      <c r="I26" s="206"/>
      <c r="J26" s="206">
        <v>22136</v>
      </c>
      <c r="K26" s="206">
        <v>345</v>
      </c>
      <c r="L26" s="206">
        <v>16</v>
      </c>
    </row>
    <row r="27" spans="1:12" ht="16.5" customHeight="1" x14ac:dyDescent="0.15">
      <c r="A27" s="217"/>
      <c r="B27" s="573" t="s">
        <v>37</v>
      </c>
      <c r="C27" s="574"/>
      <c r="D27" s="90">
        <f>SUM(D7:D26)</f>
        <v>27050</v>
      </c>
      <c r="E27" s="91">
        <f>SUM(E7:E26)</f>
        <v>0</v>
      </c>
      <c r="F27" s="7"/>
      <c r="G27" s="159"/>
      <c r="H27" s="194"/>
      <c r="I27" s="7"/>
      <c r="J27" s="7"/>
      <c r="K27" s="7"/>
      <c r="L27" s="7"/>
    </row>
    <row r="28" spans="1:12" s="12" customFormat="1" ht="16.5" customHeight="1" x14ac:dyDescent="0.15">
      <c r="A28" s="538" t="s">
        <v>1138</v>
      </c>
      <c r="B28" s="538"/>
      <c r="C28" s="538"/>
      <c r="D28" s="538"/>
      <c r="E28" s="538"/>
      <c r="F28" s="538"/>
      <c r="G28" s="538"/>
      <c r="H28" s="538"/>
      <c r="I28" s="538"/>
    </row>
    <row r="30" spans="1:12" ht="20.100000000000001" customHeight="1" x14ac:dyDescent="0.15">
      <c r="A30" s="360" t="s">
        <v>330</v>
      </c>
      <c r="B30" s="189" t="s">
        <v>185</v>
      </c>
      <c r="C30" s="189"/>
      <c r="D30" s="189"/>
      <c r="E30" s="189"/>
      <c r="F30" s="153">
        <f>D40</f>
        <v>11100</v>
      </c>
      <c r="G30" s="185" t="s">
        <v>112</v>
      </c>
      <c r="H30" s="192"/>
      <c r="I30" s="190"/>
    </row>
    <row r="31" spans="1:12" ht="16.5" customHeight="1" x14ac:dyDescent="0.15">
      <c r="A31" s="81" t="s">
        <v>101</v>
      </c>
      <c r="B31" s="81" t="s">
        <v>102</v>
      </c>
      <c r="C31" s="82" t="s">
        <v>103</v>
      </c>
      <c r="D31" s="83" t="s">
        <v>104</v>
      </c>
      <c r="E31" s="84" t="s">
        <v>306</v>
      </c>
      <c r="F31" s="81" t="s">
        <v>101</v>
      </c>
      <c r="G31" s="83" t="s">
        <v>107</v>
      </c>
      <c r="H31" s="85" t="s">
        <v>108</v>
      </c>
      <c r="I31" s="81" t="s">
        <v>109</v>
      </c>
      <c r="J31" s="81" t="s">
        <v>30</v>
      </c>
      <c r="K31" s="82" t="s">
        <v>632</v>
      </c>
      <c r="L31" s="81" t="s">
        <v>633</v>
      </c>
    </row>
    <row r="32" spans="1:12" ht="16.5" customHeight="1" x14ac:dyDescent="0.15">
      <c r="A32" s="372" t="s">
        <v>186</v>
      </c>
      <c r="B32" s="653" t="s">
        <v>1124</v>
      </c>
      <c r="C32" s="547" t="s">
        <v>115</v>
      </c>
      <c r="D32" s="549">
        <f>SUM(G32:G34)</f>
        <v>6700</v>
      </c>
      <c r="E32" s="550">
        <f>SUM(H32:H34)</f>
        <v>0</v>
      </c>
      <c r="F32" s="1" t="s">
        <v>448</v>
      </c>
      <c r="G32" s="149" ph="1">
        <v>2050</v>
      </c>
      <c r="H32" s="149" ph="1"/>
      <c r="I32" s="1"/>
      <c r="J32" s="1">
        <v>22136</v>
      </c>
      <c r="K32" s="1">
        <v>351</v>
      </c>
      <c r="L32" s="1">
        <v>1</v>
      </c>
    </row>
    <row r="33" spans="1:14" ht="16.5" customHeight="1" x14ac:dyDescent="0.15">
      <c r="A33" s="209"/>
      <c r="B33" s="654"/>
      <c r="C33" s="541"/>
      <c r="D33" s="535"/>
      <c r="E33" s="533"/>
      <c r="F33" s="2" t="s">
        <v>447</v>
      </c>
      <c r="G33" s="151">
        <v>4500</v>
      </c>
      <c r="H33" s="151"/>
      <c r="I33" s="2"/>
      <c r="J33" s="2">
        <v>22137</v>
      </c>
      <c r="K33" s="2">
        <v>351</v>
      </c>
      <c r="L33" s="2">
        <v>2</v>
      </c>
    </row>
    <row r="34" spans="1:14" ht="16.5" customHeight="1" x14ac:dyDescent="0.15">
      <c r="A34" s="209"/>
      <c r="B34" s="655"/>
      <c r="C34" s="548"/>
      <c r="D34" s="537"/>
      <c r="E34" s="534"/>
      <c r="F34" s="305" t="s">
        <v>449</v>
      </c>
      <c r="G34" s="391">
        <v>150</v>
      </c>
      <c r="H34" s="391"/>
      <c r="I34" s="207"/>
      <c r="J34" s="207">
        <v>22137</v>
      </c>
      <c r="K34" s="207">
        <v>351</v>
      </c>
      <c r="L34" s="207">
        <v>5</v>
      </c>
      <c r="N34" s="451"/>
    </row>
    <row r="35" spans="1:14" ht="16.5" customHeight="1" x14ac:dyDescent="0.15">
      <c r="A35" s="209"/>
      <c r="B35" s="462" t="s">
        <v>1123</v>
      </c>
      <c r="C35" s="460" t="s">
        <v>1119</v>
      </c>
      <c r="D35" s="161">
        <f>SUM(G35)</f>
        <v>1750</v>
      </c>
      <c r="E35" s="379">
        <f>SUM(H35)</f>
        <v>0</v>
      </c>
      <c r="F35" s="304" t="s">
        <v>1132</v>
      </c>
      <c r="G35" s="377">
        <v>1750</v>
      </c>
      <c r="H35" s="377"/>
      <c r="I35" s="304"/>
      <c r="J35" s="304">
        <v>22211</v>
      </c>
      <c r="K35" s="304">
        <v>353</v>
      </c>
      <c r="L35" s="304">
        <v>1</v>
      </c>
    </row>
    <row r="36" spans="1:14" ht="16.5" customHeight="1" x14ac:dyDescent="0.15">
      <c r="A36" s="209"/>
      <c r="B36" s="461" t="s">
        <v>1120</v>
      </c>
      <c r="C36" s="372" t="s">
        <v>1107</v>
      </c>
      <c r="D36" s="367">
        <f t="shared" ref="D36:E39" si="0">SUM(G36)</f>
        <v>200</v>
      </c>
      <c r="E36" s="368">
        <f t="shared" si="0"/>
        <v>0</v>
      </c>
      <c r="F36" s="209" t="s">
        <v>1114</v>
      </c>
      <c r="G36" s="367">
        <v>200</v>
      </c>
      <c r="H36" s="367"/>
      <c r="I36" s="209"/>
      <c r="J36" s="209">
        <v>22137</v>
      </c>
      <c r="K36" s="209">
        <v>354</v>
      </c>
      <c r="L36" s="209">
        <v>1</v>
      </c>
    </row>
    <row r="37" spans="1:14" ht="16.5" customHeight="1" x14ac:dyDescent="0.15">
      <c r="A37" s="209"/>
      <c r="B37" s="463" t="s">
        <v>1121</v>
      </c>
      <c r="C37" s="374" t="s">
        <v>115</v>
      </c>
      <c r="D37" s="377">
        <f t="shared" si="0"/>
        <v>600</v>
      </c>
      <c r="E37" s="379">
        <f t="shared" si="0"/>
        <v>0</v>
      </c>
      <c r="F37" s="304" t="s">
        <v>1115</v>
      </c>
      <c r="G37" s="377">
        <v>600</v>
      </c>
      <c r="H37" s="377"/>
      <c r="I37" s="304"/>
      <c r="J37" s="304">
        <v>22137</v>
      </c>
      <c r="K37" s="304">
        <v>355</v>
      </c>
      <c r="L37" s="304">
        <v>1</v>
      </c>
    </row>
    <row r="38" spans="1:14" ht="16.5" customHeight="1" x14ac:dyDescent="0.15">
      <c r="A38" s="209"/>
      <c r="B38" s="463" t="s">
        <v>1122</v>
      </c>
      <c r="C38" s="374" t="s">
        <v>115</v>
      </c>
      <c r="D38" s="377">
        <f t="shared" si="0"/>
        <v>1350</v>
      </c>
      <c r="E38" s="379">
        <f t="shared" si="0"/>
        <v>0</v>
      </c>
      <c r="F38" s="304" t="s">
        <v>1116</v>
      </c>
      <c r="G38" s="377">
        <v>1350</v>
      </c>
      <c r="H38" s="377"/>
      <c r="I38" s="304"/>
      <c r="J38" s="304">
        <v>22137</v>
      </c>
      <c r="K38" s="304">
        <v>356</v>
      </c>
      <c r="L38" s="304">
        <v>1</v>
      </c>
    </row>
    <row r="39" spans="1:14" ht="16.5" customHeight="1" x14ac:dyDescent="0.15">
      <c r="A39" s="209"/>
      <c r="B39" s="305" t="s">
        <v>1133</v>
      </c>
      <c r="C39" s="373" t="s">
        <v>115</v>
      </c>
      <c r="D39" s="371">
        <f t="shared" si="0"/>
        <v>500</v>
      </c>
      <c r="E39" s="369">
        <f t="shared" si="0"/>
        <v>0</v>
      </c>
      <c r="F39" s="305" t="s">
        <v>570</v>
      </c>
      <c r="G39" s="371">
        <v>500</v>
      </c>
      <c r="H39" s="371"/>
      <c r="I39" s="305"/>
      <c r="J39" s="305">
        <v>22137</v>
      </c>
      <c r="K39" s="305">
        <v>361</v>
      </c>
      <c r="L39" s="305">
        <v>1</v>
      </c>
    </row>
    <row r="40" spans="1:14" ht="16.5" customHeight="1" x14ac:dyDescent="0.15">
      <c r="A40" s="217"/>
      <c r="B40" s="539" t="s">
        <v>38</v>
      </c>
      <c r="C40" s="540"/>
      <c r="D40" s="90">
        <f>SUM(D32:D39)</f>
        <v>11100</v>
      </c>
      <c r="E40" s="91">
        <f>SUM(E32:E39)</f>
        <v>0</v>
      </c>
      <c r="F40" s="7"/>
      <c r="G40" s="159"/>
      <c r="H40" s="194"/>
      <c r="I40" s="7"/>
      <c r="J40" s="7"/>
      <c r="K40" s="7"/>
      <c r="L40" s="7"/>
    </row>
    <row r="41" spans="1:14" s="12" customFormat="1" ht="16.5" customHeight="1" x14ac:dyDescent="0.15">
      <c r="A41" s="538" t="s">
        <v>1138</v>
      </c>
      <c r="B41" s="538"/>
      <c r="C41" s="538"/>
      <c r="D41" s="538"/>
      <c r="E41" s="538"/>
      <c r="F41" s="538"/>
      <c r="G41" s="538"/>
      <c r="H41" s="538"/>
      <c r="I41" s="538"/>
    </row>
  </sheetData>
  <mergeCells count="24">
    <mergeCell ref="D7:D13"/>
    <mergeCell ref="C7:C13"/>
    <mergeCell ref="C16:C22"/>
    <mergeCell ref="E7:E13"/>
    <mergeCell ref="B14:B15"/>
    <mergeCell ref="B7:B13"/>
    <mergeCell ref="D14:D15"/>
    <mergeCell ref="C14:C15"/>
    <mergeCell ref="B16:B22"/>
    <mergeCell ref="D16:D22"/>
    <mergeCell ref="E14:E15"/>
    <mergeCell ref="E16:E22"/>
    <mergeCell ref="D23:D26"/>
    <mergeCell ref="B23:B26"/>
    <mergeCell ref="E23:E26"/>
    <mergeCell ref="C23:C26"/>
    <mergeCell ref="A41:I41"/>
    <mergeCell ref="E32:E34"/>
    <mergeCell ref="D32:D34"/>
    <mergeCell ref="B27:C27"/>
    <mergeCell ref="B40:C40"/>
    <mergeCell ref="C32:C34"/>
    <mergeCell ref="A28:I28"/>
    <mergeCell ref="B32:B34"/>
  </mergeCells>
  <phoneticPr fontId="2"/>
  <hyperlinks>
    <hyperlink ref="A5" location="東中西!A1" display="（26）" xr:uid="{4E9EE05E-30BD-4C2B-8C90-0A003E874242}"/>
    <hyperlink ref="A30" location="東中西!A1" display="（27）" xr:uid="{601265D9-91AA-47DD-9E04-4BA3F27A1FE5}"/>
  </hyperlinks>
  <printOptions horizontalCentered="1"/>
  <pageMargins left="0" right="0" top="0.39370078740157483" bottom="0.39370078740157483" header="0.51181102362204722" footer="0.51181102362204722"/>
  <pageSetup paperSize="9" orientation="portrait" r:id="rId1"/>
  <headerFooter alignWithMargins="0"/>
  <colBreaks count="1" manualBreakCount="1">
    <brk id="9" max="47" man="1"/>
  </colBreaks>
  <ignoredErrors>
    <ignoredError sqref="A31:A33 A27:G27 F19 F20 F17 F18 F23 F14 F21 F15 F16 F22 C19 C20 C17 C18 C11:C13 C7 C9 C10 C21 C15 C8 C22 A6:A13 B5:I5 A29:I29 B6:I6 B15 A24:A26 B9 B8 B11:B13 B10 B17 B19:B21 B18 A22:B22 B30:I30 A5 A30 I20 I19 I18 I17 I16 C23 C16 C14 I11:I13 I9 H27:I27 I26 I24 I23 I25 I15 I14 I10 I8 I7 I21 I22 A23 A14:A21 A34" numberStoredAsText="1"/>
    <ignoredError sqref="D15 D9 D8 D11:D13 D10 D14 D17 D16 D19 D20 D21 D18 D22 E14 E16 E15 E17 E19 E20 E21 E18 E22 E10 E9 E8 E11:E13" numberStoredAsText="1" formulaRange="1"/>
  </ignoredErrors>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L45"/>
  <sheetViews>
    <sheetView zoomScale="85" zoomScaleNormal="85" workbookViewId="0">
      <selection activeCell="A19" sqref="A19"/>
    </sheetView>
  </sheetViews>
  <sheetFormatPr defaultRowHeight="16.5" customHeight="1" x14ac:dyDescent="0.15"/>
  <cols>
    <col min="1" max="1" width="7.25" style="5" customWidth="1"/>
    <col min="2" max="2" width="11.625" style="5" customWidth="1"/>
    <col min="3" max="3" width="4.25" style="5" customWidth="1"/>
    <col min="4" max="5" width="8.125" style="173" customWidth="1"/>
    <col min="6" max="6" width="27.625" style="5" customWidth="1"/>
    <col min="7" max="8" width="8.125" style="173" customWidth="1"/>
    <col min="9" max="9" width="18" style="5" customWidth="1"/>
    <col min="10" max="12" width="9" style="5" hidden="1" customWidth="1"/>
    <col min="13" max="16384" width="9" style="5"/>
  </cols>
  <sheetData>
    <row r="1" spans="1:12" ht="16.5" customHeight="1" x14ac:dyDescent="0.15">
      <c r="A1" s="104"/>
      <c r="J1" s="5" t="s">
        <v>631</v>
      </c>
    </row>
    <row r="5" spans="1:12" ht="20.100000000000001" customHeight="1" x14ac:dyDescent="0.15">
      <c r="A5" s="360" t="s">
        <v>604</v>
      </c>
      <c r="B5" s="211" t="s">
        <v>60</v>
      </c>
      <c r="C5" s="189"/>
      <c r="D5" s="189"/>
      <c r="E5" s="189"/>
      <c r="F5" s="153">
        <f>D16</f>
        <v>10500</v>
      </c>
      <c r="G5" s="185" t="s">
        <v>112</v>
      </c>
      <c r="H5" s="192"/>
      <c r="I5" s="190"/>
    </row>
    <row r="6" spans="1:12" ht="16.5" customHeight="1" x14ac:dyDescent="0.15">
      <c r="A6" s="81" t="s">
        <v>101</v>
      </c>
      <c r="B6" s="81" t="s">
        <v>102</v>
      </c>
      <c r="C6" s="82" t="s">
        <v>103</v>
      </c>
      <c r="D6" s="83" t="s">
        <v>104</v>
      </c>
      <c r="E6" s="84" t="s">
        <v>306</v>
      </c>
      <c r="F6" s="81" t="s">
        <v>101</v>
      </c>
      <c r="G6" s="83" t="s">
        <v>107</v>
      </c>
      <c r="H6" s="85" t="s">
        <v>108</v>
      </c>
      <c r="I6" s="81" t="s">
        <v>109</v>
      </c>
      <c r="J6" s="81" t="s">
        <v>30</v>
      </c>
      <c r="K6" s="82" t="s">
        <v>632</v>
      </c>
      <c r="L6" s="81" t="s">
        <v>633</v>
      </c>
    </row>
    <row r="7" spans="1:12" ht="16.5" customHeight="1" x14ac:dyDescent="0.15">
      <c r="A7" s="212" t="s">
        <v>245</v>
      </c>
      <c r="B7" s="667" t="s">
        <v>1001</v>
      </c>
      <c r="C7" s="668" t="s">
        <v>79</v>
      </c>
      <c r="D7" s="665">
        <f>SUM(G7:G8)</f>
        <v>3000</v>
      </c>
      <c r="E7" s="666">
        <f>SUM(H7:H8)</f>
        <v>0</v>
      </c>
      <c r="F7" s="1" t="s">
        <v>450</v>
      </c>
      <c r="G7" s="149">
        <v>2200</v>
      </c>
      <c r="H7" s="149"/>
      <c r="I7" s="1"/>
      <c r="J7" s="1">
        <v>22133</v>
      </c>
      <c r="K7" s="1">
        <v>371</v>
      </c>
      <c r="L7" s="1">
        <v>1</v>
      </c>
    </row>
    <row r="8" spans="1:12" ht="16.5" customHeight="1" x14ac:dyDescent="0.15">
      <c r="A8" s="4" t="s">
        <v>101</v>
      </c>
      <c r="B8" s="530"/>
      <c r="C8" s="531"/>
      <c r="D8" s="577"/>
      <c r="E8" s="575"/>
      <c r="F8" s="207" t="s">
        <v>915</v>
      </c>
      <c r="G8" s="391">
        <v>800</v>
      </c>
      <c r="H8" s="391"/>
      <c r="I8" s="207"/>
      <c r="J8" s="207">
        <v>22133</v>
      </c>
      <c r="K8" s="207">
        <v>371</v>
      </c>
      <c r="L8" s="207">
        <v>2</v>
      </c>
    </row>
    <row r="9" spans="1:12" ht="16.5" customHeight="1" x14ac:dyDescent="0.15">
      <c r="A9" s="209"/>
      <c r="B9" s="530" t="s">
        <v>806</v>
      </c>
      <c r="C9" s="531" t="s">
        <v>124</v>
      </c>
      <c r="D9" s="536">
        <f>SUM(G9:G13)</f>
        <v>4150</v>
      </c>
      <c r="E9" s="532">
        <f>SUM(H9:H13)</f>
        <v>0</v>
      </c>
      <c r="F9" s="210" t="s">
        <v>451</v>
      </c>
      <c r="G9" s="389">
        <v>650</v>
      </c>
      <c r="H9" s="389"/>
      <c r="I9" s="210"/>
      <c r="J9" s="210">
        <v>22133</v>
      </c>
      <c r="K9" s="210">
        <v>372</v>
      </c>
      <c r="L9" s="210">
        <v>1</v>
      </c>
    </row>
    <row r="10" spans="1:12" ht="16.5" customHeight="1" x14ac:dyDescent="0.15">
      <c r="A10" s="209"/>
      <c r="B10" s="530"/>
      <c r="C10" s="531"/>
      <c r="D10" s="535"/>
      <c r="E10" s="533"/>
      <c r="F10" s="2" t="s">
        <v>450</v>
      </c>
      <c r="G10" s="151">
        <v>1200</v>
      </c>
      <c r="H10" s="151"/>
      <c r="I10" s="2"/>
      <c r="J10" s="2">
        <v>22133</v>
      </c>
      <c r="K10" s="2">
        <v>372</v>
      </c>
      <c r="L10" s="2">
        <v>2</v>
      </c>
    </row>
    <row r="11" spans="1:12" ht="16.5" customHeight="1" x14ac:dyDescent="0.15">
      <c r="A11" s="209"/>
      <c r="B11" s="530"/>
      <c r="C11" s="531"/>
      <c r="D11" s="535"/>
      <c r="E11" s="533"/>
      <c r="F11" s="2" t="s">
        <v>915</v>
      </c>
      <c r="G11" s="151">
        <v>450</v>
      </c>
      <c r="H11" s="151"/>
      <c r="I11" s="2"/>
      <c r="J11" s="2">
        <v>22133</v>
      </c>
      <c r="K11" s="2">
        <v>372</v>
      </c>
      <c r="L11" s="2">
        <v>3</v>
      </c>
    </row>
    <row r="12" spans="1:12" ht="16.5" customHeight="1" x14ac:dyDescent="0.15">
      <c r="A12" s="209"/>
      <c r="B12" s="530"/>
      <c r="C12" s="531"/>
      <c r="D12" s="535"/>
      <c r="E12" s="533"/>
      <c r="F12" s="2" t="s">
        <v>69</v>
      </c>
      <c r="G12" s="390">
        <v>800</v>
      </c>
      <c r="H12" s="390"/>
      <c r="I12" s="206"/>
      <c r="J12" s="206">
        <v>22133</v>
      </c>
      <c r="K12" s="206">
        <v>372</v>
      </c>
      <c r="L12" s="206">
        <v>4</v>
      </c>
    </row>
    <row r="13" spans="1:12" ht="16.5" customHeight="1" x14ac:dyDescent="0.15">
      <c r="A13" s="209"/>
      <c r="B13" s="530"/>
      <c r="C13" s="531"/>
      <c r="D13" s="537"/>
      <c r="E13" s="534"/>
      <c r="F13" s="207" t="s">
        <v>452</v>
      </c>
      <c r="G13" s="391">
        <v>1050</v>
      </c>
      <c r="H13" s="391"/>
      <c r="I13" s="207"/>
      <c r="J13" s="207">
        <v>22133</v>
      </c>
      <c r="K13" s="207">
        <v>372</v>
      </c>
      <c r="L13" s="207">
        <v>5</v>
      </c>
    </row>
    <row r="14" spans="1:12" ht="16.5" customHeight="1" x14ac:dyDescent="0.15">
      <c r="A14" s="209"/>
      <c r="B14" s="530" t="s">
        <v>838</v>
      </c>
      <c r="C14" s="531" t="s">
        <v>79</v>
      </c>
      <c r="D14" s="536">
        <f>SUM(G14:G15)</f>
        <v>3350</v>
      </c>
      <c r="E14" s="532">
        <f>SUM(H14:H15)</f>
        <v>0</v>
      </c>
      <c r="F14" s="210" t="s">
        <v>451</v>
      </c>
      <c r="G14" s="389">
        <v>2050</v>
      </c>
      <c r="H14" s="389"/>
      <c r="I14" s="210"/>
      <c r="J14" s="210">
        <v>22133</v>
      </c>
      <c r="K14" s="210">
        <v>373</v>
      </c>
      <c r="L14" s="210">
        <v>1</v>
      </c>
    </row>
    <row r="15" spans="1:12" ht="16.5" customHeight="1" x14ac:dyDescent="0.15">
      <c r="A15" s="209"/>
      <c r="B15" s="530"/>
      <c r="C15" s="531"/>
      <c r="D15" s="537"/>
      <c r="E15" s="534"/>
      <c r="F15" s="207" t="s">
        <v>452</v>
      </c>
      <c r="G15" s="391">
        <v>1300</v>
      </c>
      <c r="H15" s="391"/>
      <c r="I15" s="207"/>
      <c r="J15" s="207">
        <v>22133</v>
      </c>
      <c r="K15" s="207">
        <v>373</v>
      </c>
      <c r="L15" s="207">
        <v>2</v>
      </c>
    </row>
    <row r="16" spans="1:12" ht="16.5" customHeight="1" x14ac:dyDescent="0.15">
      <c r="A16" s="215"/>
      <c r="B16" s="573" t="s">
        <v>28</v>
      </c>
      <c r="C16" s="574"/>
      <c r="D16" s="90">
        <f>SUM(D7:D15)</f>
        <v>10500</v>
      </c>
      <c r="E16" s="91">
        <f>SUM(E7:E15)</f>
        <v>0</v>
      </c>
      <c r="F16" s="7"/>
      <c r="G16" s="159"/>
      <c r="H16" s="194"/>
      <c r="I16" s="7"/>
      <c r="J16" s="7"/>
      <c r="K16" s="7"/>
      <c r="L16" s="7"/>
    </row>
    <row r="17" spans="1:12" s="12" customFormat="1" ht="16.5" customHeight="1" x14ac:dyDescent="0.15">
      <c r="A17" s="538" t="s">
        <v>1138</v>
      </c>
      <c r="B17" s="538"/>
      <c r="C17" s="538"/>
      <c r="D17" s="538"/>
      <c r="E17" s="538"/>
      <c r="F17" s="538"/>
      <c r="G17" s="538"/>
      <c r="H17" s="538"/>
      <c r="I17" s="538"/>
    </row>
    <row r="19" spans="1:12" ht="20.100000000000001" customHeight="1" x14ac:dyDescent="0.15">
      <c r="A19" s="360" t="s">
        <v>319</v>
      </c>
      <c r="B19" s="185" t="s">
        <v>202</v>
      </c>
      <c r="C19" s="190"/>
      <c r="D19" s="191"/>
      <c r="E19" s="191"/>
      <c r="F19" s="153">
        <f>D32</f>
        <v>12650</v>
      </c>
      <c r="G19" s="185" t="s">
        <v>112</v>
      </c>
      <c r="H19" s="192"/>
      <c r="I19" s="190"/>
    </row>
    <row r="20" spans="1:12" ht="16.5" customHeight="1" x14ac:dyDescent="0.15">
      <c r="A20" s="81" t="s">
        <v>101</v>
      </c>
      <c r="B20" s="81" t="s">
        <v>102</v>
      </c>
      <c r="C20" s="82" t="s">
        <v>103</v>
      </c>
      <c r="D20" s="83" t="s">
        <v>104</v>
      </c>
      <c r="E20" s="84" t="s">
        <v>306</v>
      </c>
      <c r="F20" s="81" t="s">
        <v>101</v>
      </c>
      <c r="G20" s="83" t="s">
        <v>107</v>
      </c>
      <c r="H20" s="85" t="s">
        <v>108</v>
      </c>
      <c r="I20" s="81" t="s">
        <v>109</v>
      </c>
      <c r="J20" s="81" t="s">
        <v>30</v>
      </c>
      <c r="K20" s="82" t="s">
        <v>632</v>
      </c>
      <c r="L20" s="81" t="s">
        <v>633</v>
      </c>
    </row>
    <row r="21" spans="1:12" ht="16.5" customHeight="1" x14ac:dyDescent="0.15">
      <c r="A21" s="212" t="s">
        <v>203</v>
      </c>
      <c r="B21" s="205" t="s">
        <v>839</v>
      </c>
      <c r="C21" s="212" t="s">
        <v>115</v>
      </c>
      <c r="D21" s="388">
        <f>SUM(G21)</f>
        <v>2150</v>
      </c>
      <c r="E21" s="386">
        <f>SUM(H21)</f>
        <v>0</v>
      </c>
      <c r="F21" s="203" t="s">
        <v>479</v>
      </c>
      <c r="G21" s="388">
        <v>2150</v>
      </c>
      <c r="H21" s="388"/>
      <c r="I21" s="205"/>
      <c r="J21" s="205">
        <v>22135</v>
      </c>
      <c r="K21" s="205">
        <v>391</v>
      </c>
      <c r="L21" s="205">
        <v>1</v>
      </c>
    </row>
    <row r="22" spans="1:12" ht="16.5" customHeight="1" x14ac:dyDescent="0.15">
      <c r="A22" s="209"/>
      <c r="B22" s="304" t="s">
        <v>807</v>
      </c>
      <c r="C22" s="374" t="s">
        <v>115</v>
      </c>
      <c r="D22" s="370">
        <f>SUM(G22)</f>
        <v>1200</v>
      </c>
      <c r="E22" s="381">
        <f>SUM(H22)</f>
        <v>0</v>
      </c>
      <c r="F22" s="195" t="s">
        <v>997</v>
      </c>
      <c r="G22" s="389">
        <v>1200</v>
      </c>
      <c r="H22" s="389"/>
      <c r="I22" s="210"/>
      <c r="J22" s="210">
        <v>22135</v>
      </c>
      <c r="K22" s="210">
        <v>392</v>
      </c>
      <c r="L22" s="210">
        <v>1</v>
      </c>
    </row>
    <row r="23" spans="1:12" ht="16.5" customHeight="1" x14ac:dyDescent="0.15">
      <c r="A23" s="209"/>
      <c r="B23" s="530" t="s">
        <v>808</v>
      </c>
      <c r="C23" s="531" t="s">
        <v>115</v>
      </c>
      <c r="D23" s="536">
        <f>SUM(G23:G25)</f>
        <v>2500</v>
      </c>
      <c r="E23" s="532">
        <f>SUM(H23:H25)</f>
        <v>0</v>
      </c>
      <c r="F23" s="210" t="s">
        <v>456</v>
      </c>
      <c r="G23" s="389">
        <v>1850</v>
      </c>
      <c r="H23" s="389"/>
      <c r="I23" s="210"/>
      <c r="J23" s="210">
        <v>22135</v>
      </c>
      <c r="K23" s="210">
        <v>396</v>
      </c>
      <c r="L23" s="210">
        <v>1</v>
      </c>
    </row>
    <row r="24" spans="1:12" ht="16.5" customHeight="1" x14ac:dyDescent="0.15">
      <c r="A24" s="209"/>
      <c r="B24" s="530"/>
      <c r="C24" s="531"/>
      <c r="D24" s="535"/>
      <c r="E24" s="533"/>
      <c r="F24" s="2" t="s">
        <v>457</v>
      </c>
      <c r="G24" s="151">
        <v>450</v>
      </c>
      <c r="H24" s="151"/>
      <c r="I24" s="2"/>
      <c r="J24" s="2">
        <v>22135</v>
      </c>
      <c r="K24" s="2">
        <v>396</v>
      </c>
      <c r="L24" s="2">
        <v>2</v>
      </c>
    </row>
    <row r="25" spans="1:12" ht="16.5" customHeight="1" x14ac:dyDescent="0.15">
      <c r="A25" s="209"/>
      <c r="B25" s="530"/>
      <c r="C25" s="531"/>
      <c r="D25" s="535"/>
      <c r="E25" s="533"/>
      <c r="F25" s="2" t="s">
        <v>458</v>
      </c>
      <c r="G25" s="151">
        <v>200</v>
      </c>
      <c r="H25" s="151"/>
      <c r="I25" s="2"/>
      <c r="J25" s="2">
        <v>22133</v>
      </c>
      <c r="K25" s="2">
        <v>396</v>
      </c>
      <c r="L25" s="2">
        <v>3</v>
      </c>
    </row>
    <row r="26" spans="1:12" ht="16.5" customHeight="1" x14ac:dyDescent="0.15">
      <c r="A26" s="209"/>
      <c r="B26" s="530" t="s">
        <v>809</v>
      </c>
      <c r="C26" s="531" t="s">
        <v>167</v>
      </c>
      <c r="D26" s="536">
        <f>SUM(G26:G27)</f>
        <v>1900</v>
      </c>
      <c r="E26" s="532">
        <f>SUM(H26:H27)</f>
        <v>0</v>
      </c>
      <c r="F26" s="210" t="s">
        <v>459</v>
      </c>
      <c r="G26" s="389">
        <v>1600</v>
      </c>
      <c r="H26" s="389"/>
      <c r="I26" s="210"/>
      <c r="J26" s="210">
        <v>22135</v>
      </c>
      <c r="K26" s="210">
        <v>394</v>
      </c>
      <c r="L26" s="210">
        <v>1</v>
      </c>
    </row>
    <row r="27" spans="1:12" ht="16.5" customHeight="1" x14ac:dyDescent="0.15">
      <c r="A27" s="209"/>
      <c r="B27" s="530"/>
      <c r="C27" s="531"/>
      <c r="D27" s="537"/>
      <c r="E27" s="534"/>
      <c r="F27" s="207" t="s">
        <v>460</v>
      </c>
      <c r="G27" s="391">
        <v>300</v>
      </c>
      <c r="H27" s="391"/>
      <c r="I27" s="207"/>
      <c r="J27" s="207">
        <v>22135</v>
      </c>
      <c r="K27" s="207">
        <v>394</v>
      </c>
      <c r="L27" s="207">
        <v>2</v>
      </c>
    </row>
    <row r="28" spans="1:12" ht="16.5" customHeight="1" x14ac:dyDescent="0.15">
      <c r="A28" s="209"/>
      <c r="B28" s="659" t="s">
        <v>840</v>
      </c>
      <c r="C28" s="551" t="s">
        <v>115</v>
      </c>
      <c r="D28" s="536">
        <f>G28+G29+G30+G31</f>
        <v>4900</v>
      </c>
      <c r="E28" s="532">
        <f>H28+H29+H30+H31</f>
        <v>0</v>
      </c>
      <c r="F28" s="210" t="s">
        <v>571</v>
      </c>
      <c r="G28" s="389">
        <v>1100</v>
      </c>
      <c r="H28" s="389"/>
      <c r="I28" s="210"/>
      <c r="J28" s="210">
        <v>22135</v>
      </c>
      <c r="K28" s="210">
        <v>395</v>
      </c>
      <c r="L28" s="210">
        <v>1</v>
      </c>
    </row>
    <row r="29" spans="1:12" ht="16.5" customHeight="1" x14ac:dyDescent="0.15">
      <c r="A29" s="209"/>
      <c r="B29" s="660"/>
      <c r="C29" s="541"/>
      <c r="D29" s="535"/>
      <c r="E29" s="533"/>
      <c r="F29" s="206" t="s">
        <v>461</v>
      </c>
      <c r="G29" s="390">
        <v>1900</v>
      </c>
      <c r="H29" s="390"/>
      <c r="I29" s="206"/>
      <c r="J29" s="206">
        <v>22135</v>
      </c>
      <c r="K29" s="206">
        <v>395</v>
      </c>
      <c r="L29" s="206">
        <v>2</v>
      </c>
    </row>
    <row r="30" spans="1:12" ht="16.5" customHeight="1" x14ac:dyDescent="0.15">
      <c r="A30" s="209"/>
      <c r="B30" s="660"/>
      <c r="C30" s="541"/>
      <c r="D30" s="535"/>
      <c r="E30" s="533"/>
      <c r="F30" s="3" t="s">
        <v>926</v>
      </c>
      <c r="G30" s="390">
        <v>1740</v>
      </c>
      <c r="H30" s="390"/>
      <c r="I30" s="206"/>
      <c r="J30" s="206">
        <v>22135</v>
      </c>
      <c r="K30" s="206">
        <v>395</v>
      </c>
      <c r="L30" s="206">
        <v>3</v>
      </c>
    </row>
    <row r="31" spans="1:12" ht="16.5" customHeight="1" x14ac:dyDescent="0.15">
      <c r="A31" s="209"/>
      <c r="B31" s="661"/>
      <c r="C31" s="552"/>
      <c r="D31" s="556"/>
      <c r="E31" s="553"/>
      <c r="F31" s="3" t="s">
        <v>640</v>
      </c>
      <c r="G31" s="380">
        <v>160</v>
      </c>
      <c r="H31" s="380"/>
      <c r="I31" s="216"/>
      <c r="J31" s="216">
        <v>22136</v>
      </c>
      <c r="K31" s="216">
        <v>395</v>
      </c>
      <c r="L31" s="216">
        <v>11</v>
      </c>
    </row>
    <row r="32" spans="1:12" ht="16.5" customHeight="1" x14ac:dyDescent="0.15">
      <c r="A32" s="215"/>
      <c r="B32" s="664" t="s">
        <v>39</v>
      </c>
      <c r="C32" s="540"/>
      <c r="D32" s="90">
        <f>SUM(D21:D30)</f>
        <v>12650</v>
      </c>
      <c r="E32" s="91">
        <f>SUM(E21:E30)</f>
        <v>0</v>
      </c>
      <c r="F32" s="7"/>
      <c r="G32" s="159"/>
      <c r="H32" s="194"/>
      <c r="I32" s="7"/>
      <c r="J32" s="7"/>
      <c r="K32" s="7"/>
      <c r="L32" s="7"/>
    </row>
    <row r="33" spans="1:12" s="12" customFormat="1" ht="16.5" customHeight="1" x14ac:dyDescent="0.15">
      <c r="A33" s="538" t="s">
        <v>1138</v>
      </c>
      <c r="B33" s="538"/>
      <c r="C33" s="538"/>
      <c r="D33" s="538"/>
      <c r="E33" s="538"/>
      <c r="F33" s="538"/>
      <c r="G33" s="538"/>
      <c r="H33" s="538"/>
      <c r="I33" s="538"/>
    </row>
    <row r="35" spans="1:12" ht="20.100000000000001" customHeight="1" x14ac:dyDescent="0.15">
      <c r="A35" s="360" t="s">
        <v>477</v>
      </c>
      <c r="B35" s="185" t="s">
        <v>81</v>
      </c>
      <c r="C35" s="190"/>
      <c r="D35" s="191"/>
      <c r="E35" s="191"/>
      <c r="F35" s="153">
        <f>D44</f>
        <v>13000</v>
      </c>
      <c r="G35" s="185" t="s">
        <v>112</v>
      </c>
      <c r="H35" s="192"/>
      <c r="I35" s="190"/>
    </row>
    <row r="36" spans="1:12" ht="16.5" customHeight="1" x14ac:dyDescent="0.15">
      <c r="A36" s="81" t="s">
        <v>101</v>
      </c>
      <c r="B36" s="81" t="s">
        <v>102</v>
      </c>
      <c r="C36" s="82" t="s">
        <v>103</v>
      </c>
      <c r="D36" s="83" t="s">
        <v>104</v>
      </c>
      <c r="E36" s="84" t="s">
        <v>306</v>
      </c>
      <c r="F36" s="81" t="s">
        <v>101</v>
      </c>
      <c r="G36" s="83" t="s">
        <v>107</v>
      </c>
      <c r="H36" s="85" t="s">
        <v>108</v>
      </c>
      <c r="I36" s="81" t="s">
        <v>109</v>
      </c>
      <c r="J36" s="81" t="s">
        <v>30</v>
      </c>
      <c r="K36" s="82" t="s">
        <v>632</v>
      </c>
      <c r="L36" s="81" t="s">
        <v>633</v>
      </c>
    </row>
    <row r="37" spans="1:12" ht="16.5" customHeight="1" x14ac:dyDescent="0.15">
      <c r="A37" s="212" t="s">
        <v>318</v>
      </c>
      <c r="B37" s="662" t="s">
        <v>878</v>
      </c>
      <c r="C37" s="547" t="s">
        <v>115</v>
      </c>
      <c r="D37" s="549">
        <f>SUM(G37:G38)</f>
        <v>4850</v>
      </c>
      <c r="E37" s="550">
        <f>SUM(H37:H38)</f>
        <v>0</v>
      </c>
      <c r="F37" s="1" t="s">
        <v>235</v>
      </c>
      <c r="G37" s="149">
        <v>4200</v>
      </c>
      <c r="H37" s="149"/>
      <c r="I37" s="1"/>
      <c r="J37" s="1">
        <v>22221</v>
      </c>
      <c r="K37" s="1">
        <v>374</v>
      </c>
      <c r="L37" s="1">
        <v>5</v>
      </c>
    </row>
    <row r="38" spans="1:12" ht="16.5" customHeight="1" x14ac:dyDescent="0.15">
      <c r="A38" s="209"/>
      <c r="B38" s="663"/>
      <c r="C38" s="548"/>
      <c r="D38" s="537"/>
      <c r="E38" s="534"/>
      <c r="F38" s="207" t="s">
        <v>80</v>
      </c>
      <c r="G38" s="391">
        <v>650</v>
      </c>
      <c r="H38" s="391"/>
      <c r="I38" s="207"/>
      <c r="J38" s="207">
        <v>22133</v>
      </c>
      <c r="K38" s="207">
        <v>374</v>
      </c>
      <c r="L38" s="207">
        <v>2</v>
      </c>
    </row>
    <row r="39" spans="1:12" ht="16.5" customHeight="1" x14ac:dyDescent="0.15">
      <c r="A39" s="209"/>
      <c r="B39" s="305" t="s">
        <v>1006</v>
      </c>
      <c r="C39" s="373" t="s">
        <v>280</v>
      </c>
      <c r="D39" s="371">
        <f>SUM(G39)</f>
        <v>1500</v>
      </c>
      <c r="E39" s="369">
        <f>SUM(H39)</f>
        <v>0</v>
      </c>
      <c r="F39" s="305" t="s">
        <v>235</v>
      </c>
      <c r="G39" s="371">
        <v>1500</v>
      </c>
      <c r="H39" s="371"/>
      <c r="I39" s="305"/>
      <c r="J39" s="305">
        <v>22221</v>
      </c>
      <c r="K39" s="305">
        <v>381</v>
      </c>
      <c r="L39" s="305">
        <v>3</v>
      </c>
    </row>
    <row r="40" spans="1:12" ht="16.5" customHeight="1" x14ac:dyDescent="0.15">
      <c r="A40" s="209"/>
      <c r="B40" s="554" t="s">
        <v>810</v>
      </c>
      <c r="C40" s="551" t="s">
        <v>79</v>
      </c>
      <c r="D40" s="536">
        <f>SUM(G40:G42)</f>
        <v>4100</v>
      </c>
      <c r="E40" s="532">
        <f>SUM(H40:H42)</f>
        <v>0</v>
      </c>
      <c r="F40" s="210" t="s">
        <v>453</v>
      </c>
      <c r="G40" s="389">
        <v>2470</v>
      </c>
      <c r="H40" s="389"/>
      <c r="I40" s="210"/>
      <c r="J40" s="210">
        <v>22221</v>
      </c>
      <c r="K40" s="210">
        <v>382</v>
      </c>
      <c r="L40" s="210">
        <v>1</v>
      </c>
    </row>
    <row r="41" spans="1:12" ht="16.5" customHeight="1" x14ac:dyDescent="0.15">
      <c r="A41" s="209"/>
      <c r="B41" s="544"/>
      <c r="C41" s="541"/>
      <c r="D41" s="535"/>
      <c r="E41" s="533"/>
      <c r="F41" s="206" t="s">
        <v>454</v>
      </c>
      <c r="G41" s="390">
        <v>800</v>
      </c>
      <c r="H41" s="390"/>
      <c r="I41" s="206"/>
      <c r="J41" s="206">
        <v>22221</v>
      </c>
      <c r="K41" s="206">
        <v>382</v>
      </c>
      <c r="L41" s="206">
        <v>2</v>
      </c>
    </row>
    <row r="42" spans="1:12" ht="16.5" customHeight="1" x14ac:dyDescent="0.15">
      <c r="A42" s="209"/>
      <c r="B42" s="544"/>
      <c r="C42" s="541"/>
      <c r="D42" s="535"/>
      <c r="E42" s="533"/>
      <c r="F42" s="206" t="s">
        <v>998</v>
      </c>
      <c r="G42" s="150">
        <v>830</v>
      </c>
      <c r="H42" s="150"/>
      <c r="I42" s="3"/>
      <c r="J42" s="3">
        <v>22221</v>
      </c>
      <c r="K42" s="3">
        <v>382</v>
      </c>
      <c r="L42" s="3">
        <v>3</v>
      </c>
    </row>
    <row r="43" spans="1:12" ht="16.5" customHeight="1" x14ac:dyDescent="0.15">
      <c r="A43" s="209"/>
      <c r="B43" s="304" t="s">
        <v>893</v>
      </c>
      <c r="C43" s="374" t="s">
        <v>79</v>
      </c>
      <c r="D43" s="370">
        <f>SUM(G43)</f>
        <v>2550</v>
      </c>
      <c r="E43" s="381">
        <f>SUM(H43)</f>
        <v>0</v>
      </c>
      <c r="F43" s="210" t="s">
        <v>455</v>
      </c>
      <c r="G43" s="389">
        <v>2550</v>
      </c>
      <c r="H43" s="389"/>
      <c r="I43" s="210"/>
      <c r="J43" s="210">
        <v>22221</v>
      </c>
      <c r="K43" s="210">
        <v>383</v>
      </c>
      <c r="L43" s="210">
        <v>1</v>
      </c>
    </row>
    <row r="44" spans="1:12" ht="16.5" customHeight="1" x14ac:dyDescent="0.15">
      <c r="A44" s="216"/>
      <c r="B44" s="539" t="s">
        <v>88</v>
      </c>
      <c r="C44" s="540"/>
      <c r="D44" s="90">
        <f>SUM(D37:D43)</f>
        <v>13000</v>
      </c>
      <c r="E44" s="91">
        <f>SUM(E37:E43)</f>
        <v>0</v>
      </c>
      <c r="F44" s="7"/>
      <c r="G44" s="159"/>
      <c r="H44" s="194"/>
      <c r="I44" s="7"/>
      <c r="J44" s="7"/>
      <c r="K44" s="7"/>
      <c r="L44" s="7"/>
    </row>
    <row r="45" spans="1:12" s="12" customFormat="1" ht="16.5" customHeight="1" x14ac:dyDescent="0.15">
      <c r="A45" s="538" t="s">
        <v>1138</v>
      </c>
      <c r="B45" s="538"/>
      <c r="C45" s="538"/>
      <c r="D45" s="538"/>
      <c r="E45" s="538"/>
      <c r="F45" s="538"/>
      <c r="G45" s="538"/>
      <c r="H45" s="538"/>
      <c r="I45" s="538"/>
    </row>
  </sheetData>
  <mergeCells count="38">
    <mergeCell ref="B16:C16"/>
    <mergeCell ref="C23:C25"/>
    <mergeCell ref="B23:B25"/>
    <mergeCell ref="B26:B27"/>
    <mergeCell ref="A33:I33"/>
    <mergeCell ref="A17:I17"/>
    <mergeCell ref="C26:C27"/>
    <mergeCell ref="D23:D25"/>
    <mergeCell ref="E23:E25"/>
    <mergeCell ref="B7:B8"/>
    <mergeCell ref="C7:C8"/>
    <mergeCell ref="B14:B15"/>
    <mergeCell ref="B9:B13"/>
    <mergeCell ref="C9:C13"/>
    <mergeCell ref="C14:C15"/>
    <mergeCell ref="D7:D8"/>
    <mergeCell ref="E7:E8"/>
    <mergeCell ref="D9:D13"/>
    <mergeCell ref="E9:E13"/>
    <mergeCell ref="E26:E27"/>
    <mergeCell ref="D26:D27"/>
    <mergeCell ref="D14:D15"/>
    <mergeCell ref="E14:E15"/>
    <mergeCell ref="B44:C44"/>
    <mergeCell ref="A45:I45"/>
    <mergeCell ref="B40:B42"/>
    <mergeCell ref="C40:C42"/>
    <mergeCell ref="B28:B31"/>
    <mergeCell ref="C28:C31"/>
    <mergeCell ref="D28:D31"/>
    <mergeCell ref="E28:E31"/>
    <mergeCell ref="D40:D42"/>
    <mergeCell ref="C37:C38"/>
    <mergeCell ref="D37:D38"/>
    <mergeCell ref="B37:B38"/>
    <mergeCell ref="B32:C32"/>
    <mergeCell ref="E37:E38"/>
    <mergeCell ref="E40:E42"/>
  </mergeCells>
  <phoneticPr fontId="2"/>
  <hyperlinks>
    <hyperlink ref="A5" location="東中西!A1" display="（28）" xr:uid="{7B378A6F-AC80-4D17-BF1B-5A28AF352E1A}"/>
    <hyperlink ref="A19" location="東中西!A1" display="（29）" xr:uid="{C61B1945-BD90-44CA-8967-E72EBB286EEF}"/>
    <hyperlink ref="A35" location="東中西!A1" display="（30）" xr:uid="{91D191C9-2FB8-4D59-9CE4-093DB60E7E3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37:E37" formulaRange="1"/>
    <ignoredError sqref="A46:I46 A43 A44:G44 I23:I27 I28:I31 A29:F29 I21:I22 A21 B19:I19 F23:F24 A24:C25 A32:I32 A20:I20 B5:I5 A6:I6 A35 A19 I7:I15 H16:I16 A34:I34 F27 F25 A23 C23 A31:E31 A27:C27 A26 C26 A28 C28:F28 A22 C22:E22 C21:F21 C43:F43 A30:E30 F26" numberStoredAsText="1"/>
    <ignoredError sqref="A37 A36:I36 E23:E27 D23:D27 B35:I35 A18:I18 A16 A8:E8 C16:G16 A15:F15 A14 C14:F14 A41:F41 A39 C39:F39 C37 A10:F10 A9 C9:F9 A7 C7:F7 A40 C40:F40 A13:F13 A12:F12 A42:E42 A38:F38 A11:E11" numberStoredAsText="1" formulaRange="1"/>
  </ignoredErrors>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000"/>
  </sheetPr>
  <dimension ref="A1:I200"/>
  <sheetViews>
    <sheetView zoomScaleNormal="100" zoomScaleSheetLayoutView="100" workbookViewId="0">
      <pane ySplit="6" topLeftCell="A7" activePane="bottomLeft" state="frozen"/>
      <selection activeCell="M18" sqref="M18"/>
      <selection pane="bottomLeft" activeCell="M57" sqref="M57"/>
    </sheetView>
  </sheetViews>
  <sheetFormatPr defaultRowHeight="17.25" customHeight="1" x14ac:dyDescent="0.15"/>
  <cols>
    <col min="1" max="1" width="13.125" style="5" customWidth="1"/>
    <col min="2" max="2" width="11.625" style="75" customWidth="1"/>
    <col min="3" max="3" width="11.625" style="5" customWidth="1"/>
    <col min="4" max="4" width="16.75" style="5" customWidth="1"/>
    <col min="5" max="5" width="5.125" style="76" customWidth="1"/>
    <col min="6" max="7" width="11.625" style="75" customWidth="1"/>
    <col min="8" max="8" width="20.625" style="5" customWidth="1"/>
    <col min="9" max="9" width="9" style="5" hidden="1" customWidth="1"/>
    <col min="10" max="12" width="0" style="5" hidden="1" customWidth="1"/>
    <col min="13" max="16384" width="9" style="5"/>
  </cols>
  <sheetData>
    <row r="1" spans="1:9" ht="24" customHeight="1" x14ac:dyDescent="0.15">
      <c r="A1" s="669" t="s">
        <v>1137</v>
      </c>
      <c r="B1" s="670"/>
      <c r="C1" s="671" t="s">
        <v>26</v>
      </c>
      <c r="D1" s="671"/>
      <c r="E1" s="671"/>
      <c r="F1" s="671"/>
      <c r="G1" s="671"/>
      <c r="H1" s="671"/>
    </row>
    <row r="6" spans="1:9" s="53" customFormat="1" ht="18" customHeight="1" x14ac:dyDescent="0.15">
      <c r="A6" s="46" t="s">
        <v>206</v>
      </c>
      <c r="B6" s="47" t="s">
        <v>269</v>
      </c>
      <c r="C6" s="48" t="s">
        <v>105</v>
      </c>
      <c r="D6" s="49" t="s">
        <v>140</v>
      </c>
      <c r="E6" s="50" t="s">
        <v>103</v>
      </c>
      <c r="F6" s="51" t="s">
        <v>218</v>
      </c>
      <c r="G6" s="52" t="s">
        <v>219</v>
      </c>
      <c r="H6" s="50" t="s">
        <v>1117</v>
      </c>
      <c r="I6" s="50" t="s">
        <v>30</v>
      </c>
    </row>
    <row r="7" spans="1:9" ht="18" customHeight="1" x14ac:dyDescent="0.15">
      <c r="A7" s="9" t="s">
        <v>100</v>
      </c>
      <c r="B7" s="17">
        <f>SUM(F7:F9)</f>
        <v>7150</v>
      </c>
      <c r="C7" s="42">
        <f>SUM(G7:G9)</f>
        <v>0</v>
      </c>
      <c r="D7" s="56" t="s">
        <v>681</v>
      </c>
      <c r="E7" s="395" t="s">
        <v>115</v>
      </c>
      <c r="F7" s="21">
        <f>SUM(熱海市・伊東市・賀茂郡東海岸!D7)</f>
        <v>3300</v>
      </c>
      <c r="G7" s="22"/>
      <c r="H7" s="14"/>
      <c r="I7" s="206">
        <v>22205</v>
      </c>
    </row>
    <row r="8" spans="1:9" ht="18" customHeight="1" x14ac:dyDescent="0.15">
      <c r="A8" s="387"/>
      <c r="B8" s="20"/>
      <c r="C8" s="43"/>
      <c r="D8" s="56" t="s">
        <v>680</v>
      </c>
      <c r="E8" s="395" t="s">
        <v>115</v>
      </c>
      <c r="F8" s="21">
        <f>SUM(熱海市・伊東市・賀茂郡東海岸!D10)</f>
        <v>1900</v>
      </c>
      <c r="G8" s="22"/>
      <c r="H8" s="14"/>
      <c r="I8" s="206">
        <v>22205</v>
      </c>
    </row>
    <row r="9" spans="1:9" ht="18" customHeight="1" x14ac:dyDescent="0.15">
      <c r="A9" s="57"/>
      <c r="B9" s="23"/>
      <c r="C9" s="44"/>
      <c r="D9" s="58" t="s">
        <v>927</v>
      </c>
      <c r="E9" s="59" t="s">
        <v>115</v>
      </c>
      <c r="F9" s="24">
        <f>SUM(熱海市・伊東市・賀茂郡東海岸!D11)</f>
        <v>1950</v>
      </c>
      <c r="G9" s="25"/>
      <c r="H9" s="15"/>
      <c r="I9" s="8">
        <v>22205</v>
      </c>
    </row>
    <row r="10" spans="1:9" ht="18" customHeight="1" x14ac:dyDescent="0.15">
      <c r="A10" s="387" t="s">
        <v>121</v>
      </c>
      <c r="B10" s="20">
        <f>SUM(F10:F13)</f>
        <v>20500</v>
      </c>
      <c r="C10" s="43">
        <f>SUM(G10:G13)</f>
        <v>0</v>
      </c>
      <c r="D10" s="54" t="s">
        <v>924</v>
      </c>
      <c r="E10" s="55" t="s">
        <v>123</v>
      </c>
      <c r="F10" s="18">
        <f>SUM(熱海市・伊東市・賀茂郡東海岸!D20)</f>
        <v>1100</v>
      </c>
      <c r="G10" s="19"/>
      <c r="H10" s="13"/>
      <c r="I10" s="1">
        <v>22208</v>
      </c>
    </row>
    <row r="11" spans="1:9" ht="18" customHeight="1" x14ac:dyDescent="0.15">
      <c r="A11" s="387"/>
      <c r="B11" s="20"/>
      <c r="C11" s="43"/>
      <c r="D11" s="56" t="s">
        <v>643</v>
      </c>
      <c r="E11" s="395" t="s">
        <v>123</v>
      </c>
      <c r="F11" s="21">
        <f>SUM(熱海市・伊東市・賀茂郡東海岸!D21)</f>
        <v>6000</v>
      </c>
      <c r="G11" s="22"/>
      <c r="H11" s="14"/>
      <c r="I11" s="206">
        <v>22208</v>
      </c>
    </row>
    <row r="12" spans="1:9" ht="18" customHeight="1" x14ac:dyDescent="0.15">
      <c r="A12" s="387"/>
      <c r="B12" s="20"/>
      <c r="C12" s="43"/>
      <c r="D12" s="56" t="s">
        <v>725</v>
      </c>
      <c r="E12" s="395" t="s">
        <v>1135</v>
      </c>
      <c r="F12" s="21">
        <f>SUM(熱海市・伊東市・賀茂郡東海岸!D25)</f>
        <v>8800</v>
      </c>
      <c r="G12" s="22"/>
      <c r="H12" s="14"/>
      <c r="I12" s="206">
        <v>22208</v>
      </c>
    </row>
    <row r="13" spans="1:9" ht="18" customHeight="1" x14ac:dyDescent="0.15">
      <c r="A13" s="387"/>
      <c r="B13" s="20"/>
      <c r="C13" s="43"/>
      <c r="D13" s="58" t="s">
        <v>928</v>
      </c>
      <c r="E13" s="59" t="s">
        <v>125</v>
      </c>
      <c r="F13" s="24">
        <f>SUM(熱海市・伊東市・賀茂郡東海岸!D29)</f>
        <v>4600</v>
      </c>
      <c r="G13" s="25"/>
      <c r="H13" s="15"/>
      <c r="I13" s="8">
        <v>22208</v>
      </c>
    </row>
    <row r="14" spans="1:9" ht="18" customHeight="1" x14ac:dyDescent="0.15">
      <c r="A14" s="9" t="s">
        <v>83</v>
      </c>
      <c r="B14" s="17">
        <f>SUM(F14:F17)</f>
        <v>3900</v>
      </c>
      <c r="C14" s="42">
        <f>SUM(G14:G17)</f>
        <v>0</v>
      </c>
      <c r="D14" s="54" t="s">
        <v>968</v>
      </c>
      <c r="E14" s="55" t="s">
        <v>124</v>
      </c>
      <c r="F14" s="18">
        <f>SUM(熱海市・伊東市・賀茂郡東海岸!D38)</f>
        <v>1000</v>
      </c>
      <c r="G14" s="19"/>
      <c r="H14" s="13"/>
      <c r="I14" s="1">
        <v>22301</v>
      </c>
    </row>
    <row r="15" spans="1:9" ht="18" customHeight="1" x14ac:dyDescent="0.15">
      <c r="A15" s="387"/>
      <c r="B15" s="20"/>
      <c r="C15" s="43"/>
      <c r="D15" s="56" t="s">
        <v>949</v>
      </c>
      <c r="E15" s="395" t="s">
        <v>130</v>
      </c>
      <c r="F15" s="21">
        <f>SUM(熱海市・伊東市・賀茂郡東海岸!D39)</f>
        <v>1000</v>
      </c>
      <c r="G15" s="22"/>
      <c r="H15" s="14"/>
      <c r="I15" s="206">
        <v>22301</v>
      </c>
    </row>
    <row r="16" spans="1:9" ht="18" customHeight="1" x14ac:dyDescent="0.15">
      <c r="A16" s="387"/>
      <c r="B16" s="20"/>
      <c r="C16" s="43"/>
      <c r="D16" s="56" t="s">
        <v>726</v>
      </c>
      <c r="E16" s="395" t="s">
        <v>124</v>
      </c>
      <c r="F16" s="21">
        <f>SUM(熱海市・伊東市・賀茂郡東海岸!D40)</f>
        <v>1000</v>
      </c>
      <c r="G16" s="22"/>
      <c r="H16" s="14"/>
      <c r="I16" s="206">
        <v>22301</v>
      </c>
    </row>
    <row r="17" spans="1:9" ht="18" customHeight="1" x14ac:dyDescent="0.15">
      <c r="A17" s="57"/>
      <c r="B17" s="23"/>
      <c r="C17" s="44"/>
      <c r="D17" s="58" t="s">
        <v>950</v>
      </c>
      <c r="E17" s="59" t="s">
        <v>130</v>
      </c>
      <c r="F17" s="24">
        <f>SUM(熱海市・伊東市・賀茂郡東海岸!D41)</f>
        <v>900</v>
      </c>
      <c r="G17" s="25"/>
      <c r="H17" s="15"/>
      <c r="I17" s="8">
        <v>22301</v>
      </c>
    </row>
    <row r="18" spans="1:9" ht="18" customHeight="1" x14ac:dyDescent="0.15">
      <c r="A18" s="387" t="s">
        <v>85</v>
      </c>
      <c r="B18" s="20">
        <f>SUM(F18:F20)</f>
        <v>2300</v>
      </c>
      <c r="C18" s="43">
        <f>SUM(G18:G20)</f>
        <v>0</v>
      </c>
      <c r="D18" s="54" t="s">
        <v>936</v>
      </c>
      <c r="E18" s="55" t="s">
        <v>115</v>
      </c>
      <c r="F18" s="18">
        <f>SUM(熱海市・伊東市・賀茂郡東海岸!D42)</f>
        <v>1500</v>
      </c>
      <c r="G18" s="19"/>
      <c r="H18" s="13"/>
      <c r="I18" s="1">
        <v>22302</v>
      </c>
    </row>
    <row r="19" spans="1:9" ht="18" customHeight="1" x14ac:dyDescent="0.15">
      <c r="A19" s="387"/>
      <c r="B19" s="20"/>
      <c r="C19" s="43"/>
      <c r="D19" s="56" t="s">
        <v>727</v>
      </c>
      <c r="E19" s="395" t="s">
        <v>115</v>
      </c>
      <c r="F19" s="21">
        <f>SUM(熱海市・伊東市・賀茂郡東海岸!D43)</f>
        <v>500</v>
      </c>
      <c r="G19" s="22"/>
      <c r="H19" s="60"/>
      <c r="I19" s="11">
        <v>22302</v>
      </c>
    </row>
    <row r="20" spans="1:9" ht="18" customHeight="1" x14ac:dyDescent="0.15">
      <c r="A20" s="387"/>
      <c r="B20" s="20"/>
      <c r="C20" s="43"/>
      <c r="D20" s="58" t="s">
        <v>683</v>
      </c>
      <c r="E20" s="59" t="s">
        <v>130</v>
      </c>
      <c r="F20" s="24">
        <f>SUM(下田市・賀茂郡西海岸!G10)</f>
        <v>300</v>
      </c>
      <c r="G20" s="25"/>
      <c r="H20" s="15"/>
      <c r="I20" s="8">
        <v>22302</v>
      </c>
    </row>
    <row r="21" spans="1:9" ht="18" customHeight="1" x14ac:dyDescent="0.15">
      <c r="A21" s="9" t="s">
        <v>133</v>
      </c>
      <c r="B21" s="17">
        <f>SUM(F21:F23)</f>
        <v>9700</v>
      </c>
      <c r="C21" s="42">
        <f>SUM(G21:G23)</f>
        <v>0</v>
      </c>
      <c r="D21" s="56" t="s">
        <v>684</v>
      </c>
      <c r="E21" s="395" t="s">
        <v>271</v>
      </c>
      <c r="F21" s="21">
        <f>SUM(下田市・賀茂郡西海岸!D7)</f>
        <v>350</v>
      </c>
      <c r="G21" s="22"/>
      <c r="H21" s="14"/>
      <c r="I21" s="206">
        <v>22219</v>
      </c>
    </row>
    <row r="22" spans="1:9" ht="18" customHeight="1" x14ac:dyDescent="0.15">
      <c r="A22" s="387"/>
      <c r="B22" s="20"/>
      <c r="C22" s="43"/>
      <c r="D22" s="56" t="s">
        <v>683</v>
      </c>
      <c r="E22" s="395" t="s">
        <v>130</v>
      </c>
      <c r="F22" s="21">
        <f>SUM(下田市・賀茂郡西海岸!G8)</f>
        <v>6100</v>
      </c>
      <c r="G22" s="22"/>
      <c r="H22" s="14"/>
      <c r="I22" s="206">
        <v>22219</v>
      </c>
    </row>
    <row r="23" spans="1:9" ht="18" customHeight="1" x14ac:dyDescent="0.15">
      <c r="A23" s="57"/>
      <c r="B23" s="23"/>
      <c r="C23" s="44"/>
      <c r="D23" s="58" t="s">
        <v>957</v>
      </c>
      <c r="E23" s="59" t="s">
        <v>1148</v>
      </c>
      <c r="F23" s="24">
        <f>SUM(下田市・賀茂郡西海岸!G11)</f>
        <v>3250</v>
      </c>
      <c r="G23" s="25"/>
      <c r="H23" s="15"/>
      <c r="I23" s="206">
        <v>22219</v>
      </c>
    </row>
    <row r="24" spans="1:9" ht="18" customHeight="1" x14ac:dyDescent="0.15">
      <c r="A24" s="387" t="s">
        <v>86</v>
      </c>
      <c r="B24" s="20">
        <f>SUM(F24:F25)</f>
        <v>3150</v>
      </c>
      <c r="C24" s="43">
        <f>SUM(G24:G25)</f>
        <v>0</v>
      </c>
      <c r="D24" s="63" t="s">
        <v>683</v>
      </c>
      <c r="E24" s="64" t="s">
        <v>130</v>
      </c>
      <c r="F24" s="26">
        <f>SUM(下田市・賀茂郡西海岸!G9)</f>
        <v>2000</v>
      </c>
      <c r="G24" s="27"/>
      <c r="H24" s="65"/>
      <c r="I24" s="206">
        <v>22304</v>
      </c>
    </row>
    <row r="25" spans="1:9" ht="18" customHeight="1" x14ac:dyDescent="0.15">
      <c r="A25" s="387"/>
      <c r="B25" s="20"/>
      <c r="C25" s="43"/>
      <c r="D25" s="56" t="s">
        <v>957</v>
      </c>
      <c r="E25" s="395" t="s">
        <v>1148</v>
      </c>
      <c r="F25" s="21">
        <f>SUM(下田市・賀茂郡西海岸!G12)</f>
        <v>1150</v>
      </c>
      <c r="G25" s="22"/>
      <c r="H25" s="14"/>
      <c r="I25" s="206">
        <v>22304</v>
      </c>
    </row>
    <row r="26" spans="1:9" ht="18" customHeight="1" x14ac:dyDescent="0.15">
      <c r="A26" s="66" t="s">
        <v>84</v>
      </c>
      <c r="B26" s="28">
        <f>SUM(F26)</f>
        <v>1750</v>
      </c>
      <c r="C26" s="45">
        <f>SUM(G26:G26)</f>
        <v>0</v>
      </c>
      <c r="D26" s="66" t="s">
        <v>969</v>
      </c>
      <c r="E26" s="68" t="s">
        <v>115</v>
      </c>
      <c r="F26" s="29">
        <f>SUM(下田市・賀茂郡西海岸!G20)</f>
        <v>1750</v>
      </c>
      <c r="G26" s="30"/>
      <c r="H26" s="69"/>
      <c r="I26" s="1">
        <v>22305</v>
      </c>
    </row>
    <row r="27" spans="1:9" ht="18" customHeight="1" x14ac:dyDescent="0.15">
      <c r="A27" s="387" t="s">
        <v>629</v>
      </c>
      <c r="B27" s="20">
        <f>SUM(F27:F29)</f>
        <v>2400</v>
      </c>
      <c r="C27" s="43">
        <f>SUM(G27:G29)</f>
        <v>0</v>
      </c>
      <c r="D27" s="63" t="s">
        <v>969</v>
      </c>
      <c r="E27" s="64" t="s">
        <v>115</v>
      </c>
      <c r="F27" s="26">
        <f>SUM(下田市・賀茂郡西海岸!G18:G19)</f>
        <v>1750</v>
      </c>
      <c r="G27" s="27"/>
      <c r="H27" s="65"/>
      <c r="I27" s="1">
        <v>22306</v>
      </c>
    </row>
    <row r="28" spans="1:9" ht="18" customHeight="1" x14ac:dyDescent="0.15">
      <c r="A28" s="387"/>
      <c r="B28" s="20"/>
      <c r="C28" s="43"/>
      <c r="D28" s="56" t="s">
        <v>682</v>
      </c>
      <c r="E28" s="395" t="s">
        <v>115</v>
      </c>
      <c r="F28" s="21">
        <f>SUM(下田市・賀茂郡西海岸!D21)</f>
        <v>300</v>
      </c>
      <c r="G28" s="22"/>
      <c r="H28" s="14"/>
      <c r="I28" s="206">
        <v>22306</v>
      </c>
    </row>
    <row r="29" spans="1:9" ht="18" customHeight="1" x14ac:dyDescent="0.15">
      <c r="A29" s="387"/>
      <c r="B29" s="20"/>
      <c r="C29" s="43"/>
      <c r="D29" s="58" t="s">
        <v>644</v>
      </c>
      <c r="E29" s="59" t="s">
        <v>115</v>
      </c>
      <c r="F29" s="24">
        <f>SUM(下田市・賀茂郡西海岸!D22)</f>
        <v>350</v>
      </c>
      <c r="G29" s="25"/>
      <c r="H29" s="61"/>
      <c r="I29" s="8">
        <v>22306</v>
      </c>
    </row>
    <row r="30" spans="1:9" ht="18" customHeight="1" x14ac:dyDescent="0.15">
      <c r="A30" s="9" t="s">
        <v>87</v>
      </c>
      <c r="B30" s="17">
        <f>SUM(F30:F35)</f>
        <v>7100</v>
      </c>
      <c r="C30" s="42">
        <f>SUM(G30:G35)</f>
        <v>0</v>
      </c>
      <c r="D30" s="54" t="s">
        <v>688</v>
      </c>
      <c r="E30" s="55" t="s">
        <v>115</v>
      </c>
      <c r="F30" s="18">
        <f>SUM(伊豆市・伊豆の国市・三島市!D7)</f>
        <v>200</v>
      </c>
      <c r="G30" s="19"/>
      <c r="H30" s="13"/>
      <c r="I30" s="1">
        <v>22222</v>
      </c>
    </row>
    <row r="31" spans="1:9" ht="18" customHeight="1" x14ac:dyDescent="0.15">
      <c r="A31" s="387"/>
      <c r="B31" s="20"/>
      <c r="C31" s="43"/>
      <c r="D31" s="56" t="s">
        <v>687</v>
      </c>
      <c r="E31" s="395" t="s">
        <v>115</v>
      </c>
      <c r="F31" s="21">
        <f>SUM(伊豆市・伊豆の国市・三島市!D8)</f>
        <v>250</v>
      </c>
      <c r="G31" s="22"/>
      <c r="H31" s="14"/>
      <c r="I31" s="206">
        <v>22222</v>
      </c>
    </row>
    <row r="32" spans="1:9" ht="18" customHeight="1" x14ac:dyDescent="0.15">
      <c r="A32" s="387"/>
      <c r="B32" s="20"/>
      <c r="C32" s="43"/>
      <c r="D32" s="56" t="s">
        <v>686</v>
      </c>
      <c r="E32" s="395" t="s">
        <v>115</v>
      </c>
      <c r="F32" s="21">
        <f>SUM(伊豆市・伊豆の国市・三島市!D9)</f>
        <v>500</v>
      </c>
      <c r="G32" s="22"/>
      <c r="H32" s="14"/>
      <c r="I32" s="206">
        <v>22222</v>
      </c>
    </row>
    <row r="33" spans="1:9" ht="18" customHeight="1" x14ac:dyDescent="0.15">
      <c r="A33" s="387"/>
      <c r="B33" s="20"/>
      <c r="C33" s="43"/>
      <c r="D33" s="56" t="s">
        <v>685</v>
      </c>
      <c r="E33" s="395" t="s">
        <v>115</v>
      </c>
      <c r="F33" s="21">
        <f>SUM(伊豆市・伊豆の国市・三島市!D10)</f>
        <v>750</v>
      </c>
      <c r="G33" s="22"/>
      <c r="H33" s="14"/>
      <c r="I33" s="206">
        <v>22222</v>
      </c>
    </row>
    <row r="34" spans="1:9" ht="18" customHeight="1" x14ac:dyDescent="0.15">
      <c r="A34" s="387"/>
      <c r="B34" s="20"/>
      <c r="C34" s="43"/>
      <c r="D34" s="56" t="s">
        <v>728</v>
      </c>
      <c r="E34" s="395" t="s">
        <v>124</v>
      </c>
      <c r="F34" s="21">
        <f>伊豆市・伊豆の国市・三島市!G13+伊豆市・伊豆の国市・三島市!G14+伊豆市・伊豆の国市・三島市!G15</f>
        <v>2800</v>
      </c>
      <c r="G34" s="22"/>
      <c r="H34" s="62"/>
      <c r="I34" s="10">
        <v>22222</v>
      </c>
    </row>
    <row r="35" spans="1:9" ht="18" customHeight="1" x14ac:dyDescent="0.15">
      <c r="A35" s="57"/>
      <c r="B35" s="23"/>
      <c r="C35" s="44"/>
      <c r="D35" s="58" t="s">
        <v>645</v>
      </c>
      <c r="E35" s="59" t="s">
        <v>130</v>
      </c>
      <c r="F35" s="24">
        <f>SUM(伊豆市・伊豆の国市・三島市!G18:G20)</f>
        <v>2600</v>
      </c>
      <c r="G35" s="25"/>
      <c r="H35" s="15"/>
      <c r="I35" s="8">
        <v>22222</v>
      </c>
    </row>
    <row r="36" spans="1:9" ht="18" customHeight="1" x14ac:dyDescent="0.15">
      <c r="A36" s="9" t="s">
        <v>73</v>
      </c>
      <c r="B36" s="17">
        <f>SUM(F36:F39)</f>
        <v>10950</v>
      </c>
      <c r="C36" s="42">
        <f>SUM(G36:G39)</f>
        <v>0</v>
      </c>
      <c r="D36" s="54" t="s">
        <v>745</v>
      </c>
      <c r="E36" s="55" t="s">
        <v>124</v>
      </c>
      <c r="F36" s="18">
        <f>伊豆市・伊豆の国市・三島市!G11+伊豆市・伊豆の国市・三島市!G12</f>
        <v>5000</v>
      </c>
      <c r="G36" s="19"/>
      <c r="H36" s="436"/>
      <c r="I36" s="1">
        <v>22225</v>
      </c>
    </row>
    <row r="37" spans="1:9" ht="18" customHeight="1" x14ac:dyDescent="0.15">
      <c r="A37" s="387"/>
      <c r="B37" s="20"/>
      <c r="C37" s="43"/>
      <c r="D37" s="63" t="s">
        <v>645</v>
      </c>
      <c r="E37" s="64" t="s">
        <v>130</v>
      </c>
      <c r="F37" s="26">
        <f>SUM(伊豆市・伊豆の国市・三島市!G16)+伊豆市・伊豆の国市・三島市!G17</f>
        <v>3900</v>
      </c>
      <c r="G37" s="27"/>
      <c r="H37" s="65"/>
      <c r="I37" s="2">
        <v>22225</v>
      </c>
    </row>
    <row r="38" spans="1:9" ht="18" customHeight="1" x14ac:dyDescent="0.15">
      <c r="A38" s="387"/>
      <c r="B38" s="20"/>
      <c r="C38" s="43"/>
      <c r="D38" s="56" t="s">
        <v>690</v>
      </c>
      <c r="E38" s="395" t="s">
        <v>124</v>
      </c>
      <c r="F38" s="21">
        <f>SUM(伊豆市・伊豆の国市・三島市!G28)</f>
        <v>550</v>
      </c>
      <c r="G38" s="22"/>
      <c r="H38" s="14"/>
      <c r="I38" s="206">
        <v>22225</v>
      </c>
    </row>
    <row r="39" spans="1:9" ht="18" customHeight="1" x14ac:dyDescent="0.15">
      <c r="A39" s="57"/>
      <c r="B39" s="23"/>
      <c r="C39" s="44"/>
      <c r="D39" s="58" t="s">
        <v>689</v>
      </c>
      <c r="E39" s="59" t="s">
        <v>123</v>
      </c>
      <c r="F39" s="24">
        <f>伊豆市・伊豆の国市・三島市!G31</f>
        <v>1500</v>
      </c>
      <c r="G39" s="25"/>
      <c r="H39" s="15"/>
      <c r="I39" s="8">
        <v>22225</v>
      </c>
    </row>
    <row r="40" spans="1:9" ht="18" customHeight="1" x14ac:dyDescent="0.15">
      <c r="A40" s="9" t="s">
        <v>141</v>
      </c>
      <c r="B40" s="17">
        <f>SUM(F40:F42)</f>
        <v>18050</v>
      </c>
      <c r="C40" s="42">
        <f>SUM(G40:G42)</f>
        <v>0</v>
      </c>
      <c r="D40" s="56" t="s">
        <v>690</v>
      </c>
      <c r="E40" s="395" t="s">
        <v>124</v>
      </c>
      <c r="F40" s="21">
        <f>SUM(伊豆市・伊豆の国市・三島市!G26)</f>
        <v>1150</v>
      </c>
      <c r="G40" s="22"/>
      <c r="H40" s="14"/>
      <c r="I40" s="206">
        <v>22206</v>
      </c>
    </row>
    <row r="41" spans="1:9" ht="18" customHeight="1" x14ac:dyDescent="0.15">
      <c r="A41" s="387"/>
      <c r="B41" s="20"/>
      <c r="C41" s="43"/>
      <c r="D41" s="56" t="s">
        <v>689</v>
      </c>
      <c r="E41" s="395" t="s">
        <v>123</v>
      </c>
      <c r="F41" s="21">
        <f>SUM(伊豆市・伊豆の国市・三島市!G29)</f>
        <v>1400</v>
      </c>
      <c r="G41" s="22"/>
      <c r="H41" s="14"/>
      <c r="I41" s="206">
        <v>22206</v>
      </c>
    </row>
    <row r="42" spans="1:9" ht="18" customHeight="1" x14ac:dyDescent="0.15">
      <c r="A42" s="57"/>
      <c r="B42" s="23"/>
      <c r="C42" s="44"/>
      <c r="D42" s="63" t="s">
        <v>970</v>
      </c>
      <c r="E42" s="64" t="s">
        <v>115</v>
      </c>
      <c r="F42" s="26">
        <f>SUM(伊豆市・伊豆の国市・三島市!G32:G35)</f>
        <v>15500</v>
      </c>
      <c r="G42" s="27"/>
      <c r="H42" s="65"/>
      <c r="I42" s="2">
        <v>22206</v>
      </c>
    </row>
    <row r="43" spans="1:9" ht="18" customHeight="1" x14ac:dyDescent="0.15">
      <c r="A43" s="387" t="s">
        <v>630</v>
      </c>
      <c r="B43" s="20">
        <f>SUM(F43:F45)</f>
        <v>7050</v>
      </c>
      <c r="C43" s="43">
        <f>SUM(G43:G45)</f>
        <v>0</v>
      </c>
      <c r="D43" s="54" t="s">
        <v>690</v>
      </c>
      <c r="E43" s="55" t="s">
        <v>124</v>
      </c>
      <c r="F43" s="18">
        <f>SUM(伊豆市・伊豆の国市・三島市!G27)</f>
        <v>3250</v>
      </c>
      <c r="G43" s="19"/>
      <c r="H43" s="13"/>
      <c r="I43" s="1">
        <v>22325</v>
      </c>
    </row>
    <row r="44" spans="1:9" ht="18" customHeight="1" x14ac:dyDescent="0.15">
      <c r="A44" s="387"/>
      <c r="B44" s="20"/>
      <c r="C44" s="43"/>
      <c r="D44" s="56" t="s">
        <v>689</v>
      </c>
      <c r="E44" s="395" t="s">
        <v>123</v>
      </c>
      <c r="F44" s="21">
        <f>SUM(伊豆市・伊豆の国市・三島市!G30)</f>
        <v>2600</v>
      </c>
      <c r="G44" s="22"/>
      <c r="H44" s="14"/>
      <c r="I44" s="206">
        <v>22325</v>
      </c>
    </row>
    <row r="45" spans="1:9" ht="18" customHeight="1" x14ac:dyDescent="0.15">
      <c r="A45" s="387"/>
      <c r="B45" s="20"/>
      <c r="C45" s="43"/>
      <c r="D45" s="58" t="s">
        <v>970</v>
      </c>
      <c r="E45" s="59" t="s">
        <v>115</v>
      </c>
      <c r="F45" s="24">
        <f>SUM(伊豆市・伊豆の国市・三島市!G36)</f>
        <v>1200</v>
      </c>
      <c r="G45" s="25"/>
      <c r="H45" s="15"/>
      <c r="I45" s="8">
        <v>22325</v>
      </c>
    </row>
    <row r="46" spans="1:9" ht="18" customHeight="1" x14ac:dyDescent="0.15">
      <c r="A46" s="66" t="s">
        <v>75</v>
      </c>
      <c r="B46" s="28">
        <f>SUM(F46)</f>
        <v>6100</v>
      </c>
      <c r="C46" s="45">
        <f>SUM(G46)</f>
        <v>0</v>
      </c>
      <c r="D46" s="67" t="s">
        <v>970</v>
      </c>
      <c r="E46" s="68" t="s">
        <v>115</v>
      </c>
      <c r="F46" s="29">
        <f>SUM(伊豆市・伊豆の国市・三島市!G38)</f>
        <v>6100</v>
      </c>
      <c r="G46" s="30"/>
      <c r="H46" s="69"/>
      <c r="I46" s="7">
        <v>22342</v>
      </c>
    </row>
    <row r="47" spans="1:9" ht="18" customHeight="1" x14ac:dyDescent="0.15">
      <c r="A47" s="387" t="s">
        <v>65</v>
      </c>
      <c r="B47" s="20">
        <f>SUM(F47:F50)</f>
        <v>5390</v>
      </c>
      <c r="C47" s="43">
        <f>SUM(G47:G50)</f>
        <v>0</v>
      </c>
      <c r="D47" s="54" t="s">
        <v>970</v>
      </c>
      <c r="E47" s="55" t="s">
        <v>115</v>
      </c>
      <c r="F47" s="18">
        <f>SUM(伊豆市・伊豆の国市・三島市!G37)</f>
        <v>3200</v>
      </c>
      <c r="G47" s="19"/>
      <c r="H47" s="13"/>
      <c r="I47" s="1">
        <v>22341</v>
      </c>
    </row>
    <row r="48" spans="1:9" ht="18" customHeight="1" x14ac:dyDescent="0.15">
      <c r="A48" s="387"/>
      <c r="B48" s="20"/>
      <c r="C48" s="43"/>
      <c r="D48" s="333" t="s">
        <v>646</v>
      </c>
      <c r="E48" s="334" t="s">
        <v>123</v>
      </c>
      <c r="F48" s="21">
        <v>500</v>
      </c>
      <c r="G48" s="22"/>
      <c r="H48" s="14"/>
      <c r="I48" s="206">
        <v>22341</v>
      </c>
    </row>
    <row r="49" spans="1:9" ht="18" customHeight="1" x14ac:dyDescent="0.15">
      <c r="A49" s="387"/>
      <c r="B49" s="20"/>
      <c r="C49" s="43"/>
      <c r="D49" s="333" t="s">
        <v>1005</v>
      </c>
      <c r="E49" s="334" t="s">
        <v>124</v>
      </c>
      <c r="F49" s="21">
        <v>1200</v>
      </c>
      <c r="G49" s="22"/>
      <c r="H49" s="14"/>
      <c r="I49" s="206">
        <v>22341</v>
      </c>
    </row>
    <row r="50" spans="1:9" ht="18" customHeight="1" x14ac:dyDescent="0.15">
      <c r="A50" s="387"/>
      <c r="B50" s="20"/>
      <c r="C50" s="43"/>
      <c r="D50" s="335" t="s">
        <v>958</v>
      </c>
      <c r="E50" s="336" t="s">
        <v>125</v>
      </c>
      <c r="F50" s="24">
        <v>490</v>
      </c>
      <c r="G50" s="25"/>
      <c r="H50" s="15"/>
      <c r="I50" s="8">
        <v>22341</v>
      </c>
    </row>
    <row r="51" spans="1:9" ht="18" customHeight="1" x14ac:dyDescent="0.15">
      <c r="A51" s="9" t="s">
        <v>151</v>
      </c>
      <c r="B51" s="17">
        <f>SUM(F51:F58)</f>
        <v>44775</v>
      </c>
      <c r="C51" s="42">
        <f>SUM(G51:G58)</f>
        <v>0</v>
      </c>
      <c r="D51" s="337" t="s">
        <v>646</v>
      </c>
      <c r="E51" s="338" t="s">
        <v>123</v>
      </c>
      <c r="F51" s="339">
        <f>沼津市!D9-市町別一覧!F48</f>
        <v>2700</v>
      </c>
      <c r="G51" s="19"/>
      <c r="H51" s="13"/>
      <c r="I51" s="1">
        <v>22203</v>
      </c>
    </row>
    <row r="52" spans="1:9" ht="18" customHeight="1" x14ac:dyDescent="0.15">
      <c r="A52" s="387"/>
      <c r="B52" s="20"/>
      <c r="C52" s="43"/>
      <c r="D52" s="333" t="s">
        <v>1005</v>
      </c>
      <c r="E52" s="334" t="s">
        <v>124</v>
      </c>
      <c r="F52" s="340">
        <f>沼津市!D13-(市町別一覧!F49+F65)</f>
        <v>12950</v>
      </c>
      <c r="G52" s="22"/>
      <c r="H52" s="14"/>
      <c r="I52" s="206">
        <v>22203</v>
      </c>
    </row>
    <row r="53" spans="1:9" ht="18" customHeight="1" x14ac:dyDescent="0.15">
      <c r="A53" s="387"/>
      <c r="B53" s="20"/>
      <c r="C53" s="43"/>
      <c r="D53" s="333" t="s">
        <v>958</v>
      </c>
      <c r="E53" s="334" t="s">
        <v>125</v>
      </c>
      <c r="F53" s="340">
        <f>沼津市!D23-市町別一覧!F50-F66</f>
        <v>12210</v>
      </c>
      <c r="G53" s="22"/>
      <c r="H53" s="14"/>
      <c r="I53" s="206">
        <v>22203</v>
      </c>
    </row>
    <row r="54" spans="1:9" ht="18" customHeight="1" x14ac:dyDescent="0.15">
      <c r="A54" s="387"/>
      <c r="B54" s="20"/>
      <c r="C54" s="43"/>
      <c r="D54" s="56" t="s">
        <v>693</v>
      </c>
      <c r="E54" s="395" t="s">
        <v>123</v>
      </c>
      <c r="F54" s="21">
        <f>SUM(沼津市!D34)</f>
        <v>11000</v>
      </c>
      <c r="G54" s="22"/>
      <c r="H54" s="14"/>
      <c r="I54" s="206">
        <v>22203</v>
      </c>
    </row>
    <row r="55" spans="1:9" ht="18" customHeight="1" x14ac:dyDescent="0.15">
      <c r="A55" s="387"/>
      <c r="B55" s="20"/>
      <c r="C55" s="43"/>
      <c r="D55" s="56" t="s">
        <v>971</v>
      </c>
      <c r="E55" s="395" t="s">
        <v>115</v>
      </c>
      <c r="F55" s="21">
        <f>SUM(沼津市!D8)</f>
        <v>900</v>
      </c>
      <c r="G55" s="22"/>
      <c r="H55" s="14"/>
      <c r="I55" s="206">
        <v>22203</v>
      </c>
    </row>
    <row r="56" spans="1:9" ht="18" customHeight="1" x14ac:dyDescent="0.15">
      <c r="A56" s="387"/>
      <c r="B56" s="20"/>
      <c r="C56" s="43"/>
      <c r="D56" s="70" t="s">
        <v>695</v>
      </c>
      <c r="E56" s="395" t="s">
        <v>115</v>
      </c>
      <c r="F56" s="77">
        <f>SUM(沼津市!D7)</f>
        <v>550</v>
      </c>
      <c r="G56" s="31"/>
      <c r="H56" s="14"/>
      <c r="I56" s="206">
        <v>22203</v>
      </c>
    </row>
    <row r="57" spans="1:9" ht="18" customHeight="1" x14ac:dyDescent="0.15">
      <c r="A57" s="387"/>
      <c r="B57" s="20"/>
      <c r="C57" s="43"/>
      <c r="D57" s="56" t="s">
        <v>694</v>
      </c>
      <c r="E57" s="395" t="s">
        <v>153</v>
      </c>
      <c r="F57" s="21">
        <f>SUM(沼津市!D39)</f>
        <v>2500</v>
      </c>
      <c r="G57" s="22"/>
      <c r="H57" s="14"/>
      <c r="I57" s="206">
        <v>22203</v>
      </c>
    </row>
    <row r="58" spans="1:9" ht="18" customHeight="1" x14ac:dyDescent="0.15">
      <c r="A58" s="209"/>
      <c r="B58" s="20"/>
      <c r="C58" s="43"/>
      <c r="D58" s="6" t="s">
        <v>906</v>
      </c>
      <c r="E58" s="72" t="s">
        <v>123</v>
      </c>
      <c r="F58" s="310">
        <f>沼津市!G41+沼津市!G42</f>
        <v>1965</v>
      </c>
      <c r="G58" s="36"/>
      <c r="H58" s="14"/>
      <c r="I58" s="8">
        <v>22203</v>
      </c>
    </row>
    <row r="59" spans="1:9" ht="18" customHeight="1" x14ac:dyDescent="0.15">
      <c r="A59" s="66" t="s">
        <v>147</v>
      </c>
      <c r="B59" s="28">
        <f>SUM(F59)</f>
        <v>7920</v>
      </c>
      <c r="C59" s="45">
        <f>SUM(G59)</f>
        <v>0</v>
      </c>
      <c r="D59" s="66" t="s">
        <v>691</v>
      </c>
      <c r="E59" s="68" t="s">
        <v>115</v>
      </c>
      <c r="F59" s="29">
        <f>SUM(裾野市・御殿場市・小山町!G7:G11)</f>
        <v>7920</v>
      </c>
      <c r="G59" s="30"/>
      <c r="H59" s="69"/>
      <c r="I59" s="209">
        <v>22220</v>
      </c>
    </row>
    <row r="60" spans="1:9" ht="18" customHeight="1" x14ac:dyDescent="0.15">
      <c r="A60" s="9" t="s">
        <v>145</v>
      </c>
      <c r="B60" s="17">
        <f>SUM(F60:F61)</f>
        <v>13580</v>
      </c>
      <c r="C60" s="42">
        <f>SUM(G60:G61)</f>
        <v>0</v>
      </c>
      <c r="D60" s="54" t="s">
        <v>691</v>
      </c>
      <c r="E60" s="55" t="s">
        <v>115</v>
      </c>
      <c r="F60" s="18">
        <f>SUM(裾野市・御殿場市・小山町!G12)</f>
        <v>380</v>
      </c>
      <c r="G60" s="19"/>
      <c r="H60" s="13"/>
      <c r="I60" s="1">
        <v>22215</v>
      </c>
    </row>
    <row r="61" spans="1:9" ht="18" customHeight="1" x14ac:dyDescent="0.15">
      <c r="A61" s="57"/>
      <c r="B61" s="23"/>
      <c r="C61" s="44"/>
      <c r="D61" s="58" t="s">
        <v>692</v>
      </c>
      <c r="E61" s="59" t="s">
        <v>115</v>
      </c>
      <c r="F61" s="24">
        <f>SUM(裾野市・御殿場市・小山町!G18:G24)</f>
        <v>13200</v>
      </c>
      <c r="G61" s="25"/>
      <c r="H61" s="15"/>
      <c r="I61" s="8">
        <v>22215</v>
      </c>
    </row>
    <row r="62" spans="1:9" ht="18" customHeight="1" x14ac:dyDescent="0.15">
      <c r="A62" s="387" t="s">
        <v>74</v>
      </c>
      <c r="B62" s="20">
        <f>SUM(F62:F63)</f>
        <v>2400</v>
      </c>
      <c r="C62" s="43">
        <f>SUM(G62:G63)</f>
        <v>0</v>
      </c>
      <c r="D62" s="54" t="s">
        <v>692</v>
      </c>
      <c r="E62" s="55" t="s">
        <v>115</v>
      </c>
      <c r="F62" s="18">
        <f>SUM(裾野市・御殿場市・小山町!G25)</f>
        <v>400</v>
      </c>
      <c r="G62" s="19"/>
      <c r="H62" s="13"/>
      <c r="I62" s="1">
        <v>22344</v>
      </c>
    </row>
    <row r="63" spans="1:9" ht="18" customHeight="1" x14ac:dyDescent="0.15">
      <c r="A63" s="387"/>
      <c r="B63" s="20"/>
      <c r="C63" s="43"/>
      <c r="D63" s="58" t="s">
        <v>746</v>
      </c>
      <c r="E63" s="59" t="s">
        <v>115</v>
      </c>
      <c r="F63" s="24">
        <f>SUM(裾野市・御殿場市・小山町!D31)</f>
        <v>2000</v>
      </c>
      <c r="G63" s="25"/>
      <c r="H63" s="15"/>
      <c r="I63" s="8">
        <v>22344</v>
      </c>
    </row>
    <row r="64" spans="1:9" ht="18" customHeight="1" x14ac:dyDescent="0.15">
      <c r="A64" s="9" t="s">
        <v>58</v>
      </c>
      <c r="B64" s="17">
        <f>SUM(F64:F76)</f>
        <v>44035</v>
      </c>
      <c r="C64" s="42">
        <f>SUM(G64:G76)</f>
        <v>0</v>
      </c>
      <c r="D64" s="6" t="s">
        <v>901</v>
      </c>
      <c r="E64" s="55" t="s">
        <v>123</v>
      </c>
      <c r="F64" s="18">
        <f>沼津市!G43</f>
        <v>35</v>
      </c>
      <c r="G64" s="19"/>
      <c r="H64" s="13"/>
      <c r="I64" s="1">
        <v>22210</v>
      </c>
    </row>
    <row r="65" spans="1:9" ht="18" customHeight="1" x14ac:dyDescent="0.15">
      <c r="A65" s="387"/>
      <c r="B65" s="20"/>
      <c r="C65" s="43"/>
      <c r="D65" s="206" t="s">
        <v>1005</v>
      </c>
      <c r="E65" s="64" t="s">
        <v>124</v>
      </c>
      <c r="F65" s="26">
        <f>沼津市!G22</f>
        <v>100</v>
      </c>
      <c r="G65" s="27"/>
      <c r="H65" s="65"/>
      <c r="I65" s="2"/>
    </row>
    <row r="66" spans="1:9" ht="18" customHeight="1" x14ac:dyDescent="0.15">
      <c r="A66" s="387"/>
      <c r="B66" s="20"/>
      <c r="C66" s="43"/>
      <c r="D66" s="56" t="s">
        <v>958</v>
      </c>
      <c r="E66" s="64" t="s">
        <v>125</v>
      </c>
      <c r="F66" s="26">
        <f>沼津市!G33</f>
        <v>300</v>
      </c>
      <c r="G66" s="27"/>
      <c r="H66" s="65"/>
      <c r="I66" s="2"/>
    </row>
    <row r="67" spans="1:9" ht="18" customHeight="1" x14ac:dyDescent="0.15">
      <c r="A67" s="387"/>
      <c r="B67" s="20"/>
      <c r="C67" s="43"/>
      <c r="D67" s="206" t="s">
        <v>729</v>
      </c>
      <c r="E67" s="64" t="s">
        <v>168</v>
      </c>
      <c r="F67" s="26">
        <f>SUM(富士市!D7)</f>
        <v>18500</v>
      </c>
      <c r="G67" s="27"/>
      <c r="H67" s="65"/>
      <c r="I67" s="2">
        <v>22210</v>
      </c>
    </row>
    <row r="68" spans="1:9" ht="18" customHeight="1" x14ac:dyDescent="0.15">
      <c r="A68" s="387"/>
      <c r="B68" s="20"/>
      <c r="C68" s="43"/>
      <c r="D68" s="56" t="s">
        <v>696</v>
      </c>
      <c r="E68" s="395" t="s">
        <v>123</v>
      </c>
      <c r="F68" s="21">
        <f>SUM(富士市!D15)</f>
        <v>8450</v>
      </c>
      <c r="G68" s="22"/>
      <c r="H68" s="14"/>
      <c r="I68" s="206">
        <v>22210</v>
      </c>
    </row>
    <row r="69" spans="1:9" ht="18" customHeight="1" x14ac:dyDescent="0.15">
      <c r="A69" s="387"/>
      <c r="B69" s="20"/>
      <c r="C69" s="43"/>
      <c r="D69" s="56" t="s">
        <v>730</v>
      </c>
      <c r="E69" s="395" t="s">
        <v>329</v>
      </c>
      <c r="F69" s="21">
        <f>SUM(富士市!D23)</f>
        <v>2500</v>
      </c>
      <c r="G69" s="22"/>
      <c r="H69" s="14"/>
      <c r="I69" s="206">
        <v>22210</v>
      </c>
    </row>
    <row r="70" spans="1:9" ht="18" customHeight="1" x14ac:dyDescent="0.15">
      <c r="A70" s="387"/>
      <c r="B70" s="20"/>
      <c r="C70" s="43"/>
      <c r="D70" s="56" t="s">
        <v>697</v>
      </c>
      <c r="E70" s="395" t="s">
        <v>125</v>
      </c>
      <c r="F70" s="21">
        <f>SUM(富士市!D25)</f>
        <v>4400</v>
      </c>
      <c r="G70" s="22"/>
      <c r="H70" s="14"/>
      <c r="I70" s="206">
        <v>22210</v>
      </c>
    </row>
    <row r="71" spans="1:9" ht="18" customHeight="1" x14ac:dyDescent="0.15">
      <c r="A71" s="387"/>
      <c r="B71" s="20"/>
      <c r="C71" s="43"/>
      <c r="D71" s="56" t="s">
        <v>747</v>
      </c>
      <c r="E71" s="395" t="s">
        <v>168</v>
      </c>
      <c r="F71" s="21">
        <f>SUM(富士市!D27)</f>
        <v>1800</v>
      </c>
      <c r="G71" s="22"/>
      <c r="H71" s="14"/>
      <c r="I71" s="206">
        <v>22210</v>
      </c>
    </row>
    <row r="72" spans="1:9" ht="18" customHeight="1" x14ac:dyDescent="0.15">
      <c r="A72" s="387"/>
      <c r="B72" s="20"/>
      <c r="C72" s="43"/>
      <c r="D72" s="56" t="s">
        <v>748</v>
      </c>
      <c r="E72" s="395" t="s">
        <v>123</v>
      </c>
      <c r="F72" s="21">
        <f>SUM(富士市!D28)</f>
        <v>1850</v>
      </c>
      <c r="G72" s="22"/>
      <c r="H72" s="14"/>
      <c r="I72" s="206">
        <v>22210</v>
      </c>
    </row>
    <row r="73" spans="1:9" ht="18" customHeight="1" x14ac:dyDescent="0.15">
      <c r="A73" s="209"/>
      <c r="B73" s="34"/>
      <c r="C73" s="43"/>
      <c r="D73" s="56" t="s">
        <v>1017</v>
      </c>
      <c r="E73" s="395" t="s">
        <v>131</v>
      </c>
      <c r="F73" s="21">
        <f>SUM(富士市!D29)</f>
        <v>1100</v>
      </c>
      <c r="G73" s="22"/>
      <c r="H73" s="14"/>
      <c r="I73" s="206">
        <v>22210</v>
      </c>
    </row>
    <row r="74" spans="1:9" ht="18" customHeight="1" x14ac:dyDescent="0.15">
      <c r="A74" s="387"/>
      <c r="B74" s="20"/>
      <c r="C74" s="43"/>
      <c r="D74" s="56" t="s">
        <v>993</v>
      </c>
      <c r="E74" s="372" t="s">
        <v>115</v>
      </c>
      <c r="F74" s="32">
        <f>SUM(富士宮市!G21)</f>
        <v>1500</v>
      </c>
      <c r="G74" s="33"/>
      <c r="H74" s="14"/>
      <c r="I74" s="206">
        <v>22210</v>
      </c>
    </row>
    <row r="75" spans="1:9" ht="18" customHeight="1" x14ac:dyDescent="0.15">
      <c r="A75" s="387"/>
      <c r="B75" s="20"/>
      <c r="C75" s="43"/>
      <c r="D75" s="56" t="s">
        <v>647</v>
      </c>
      <c r="E75" s="395" t="s">
        <v>115</v>
      </c>
      <c r="F75" s="21">
        <f>富士市!D30</f>
        <v>1450</v>
      </c>
      <c r="G75" s="22"/>
      <c r="H75" s="71"/>
      <c r="I75" s="209">
        <v>22210</v>
      </c>
    </row>
    <row r="76" spans="1:9" ht="18" customHeight="1" x14ac:dyDescent="0.15">
      <c r="A76" s="57"/>
      <c r="B76" s="23"/>
      <c r="C76" s="44"/>
      <c r="D76" s="58" t="s">
        <v>731</v>
      </c>
      <c r="E76" s="59" t="s">
        <v>115</v>
      </c>
      <c r="F76" s="24">
        <f>富士市!D31</f>
        <v>2050</v>
      </c>
      <c r="G76" s="25"/>
      <c r="H76" s="15"/>
      <c r="I76" s="8">
        <v>22210</v>
      </c>
    </row>
    <row r="77" spans="1:9" ht="18" customHeight="1" x14ac:dyDescent="0.15">
      <c r="A77" s="9" t="s">
        <v>169</v>
      </c>
      <c r="B77" s="17">
        <f>SUM(F77:F80)</f>
        <v>23350</v>
      </c>
      <c r="C77" s="42">
        <f>SUM(G77:G80)</f>
        <v>0</v>
      </c>
      <c r="D77" s="54" t="s">
        <v>698</v>
      </c>
      <c r="E77" s="55" t="s">
        <v>115</v>
      </c>
      <c r="F77" s="18">
        <f>SUM(富士宮市!G7:G9)</f>
        <v>5050</v>
      </c>
      <c r="G77" s="19"/>
      <c r="H77" s="13"/>
      <c r="I77" s="1">
        <v>22207</v>
      </c>
    </row>
    <row r="78" spans="1:9" ht="18" customHeight="1" x14ac:dyDescent="0.15">
      <c r="A78" s="387"/>
      <c r="B78" s="20"/>
      <c r="C78" s="43"/>
      <c r="D78" s="56" t="s">
        <v>648</v>
      </c>
      <c r="E78" s="395" t="s">
        <v>115</v>
      </c>
      <c r="F78" s="21">
        <f>SUM(富士宮市!G10:G11)</f>
        <v>3200</v>
      </c>
      <c r="G78" s="22"/>
      <c r="H78" s="14"/>
      <c r="I78" s="206">
        <v>22207</v>
      </c>
    </row>
    <row r="79" spans="1:9" ht="18" customHeight="1" x14ac:dyDescent="0.15">
      <c r="A79" s="387"/>
      <c r="B79" s="20"/>
      <c r="C79" s="43"/>
      <c r="D79" s="63" t="s">
        <v>699</v>
      </c>
      <c r="E79" s="64" t="s">
        <v>115</v>
      </c>
      <c r="F79" s="26">
        <f>SUM(富士宮市!G12:G15)</f>
        <v>8400</v>
      </c>
      <c r="G79" s="27"/>
      <c r="H79" s="65"/>
      <c r="I79" s="2">
        <v>22207</v>
      </c>
    </row>
    <row r="80" spans="1:9" ht="18" customHeight="1" x14ac:dyDescent="0.15">
      <c r="A80" s="209"/>
      <c r="B80" s="34"/>
      <c r="C80" s="43"/>
      <c r="D80" s="56" t="s">
        <v>993</v>
      </c>
      <c r="E80" s="395" t="s">
        <v>115</v>
      </c>
      <c r="F80" s="21">
        <f>SUM(富士宮市!G16:G20)</f>
        <v>6700</v>
      </c>
      <c r="G80" s="22"/>
      <c r="H80" s="14"/>
      <c r="I80" s="206">
        <v>22207</v>
      </c>
    </row>
    <row r="81" spans="1:9" ht="18" customHeight="1" x14ac:dyDescent="0.15">
      <c r="A81" s="205" t="s">
        <v>59</v>
      </c>
      <c r="B81" s="17">
        <f>SUM(F81:F88)</f>
        <v>50750</v>
      </c>
      <c r="C81" s="42">
        <f>SUM(G81:G88)</f>
        <v>0</v>
      </c>
      <c r="D81" s="54" t="s">
        <v>703</v>
      </c>
      <c r="E81" s="55" t="s">
        <v>124</v>
      </c>
      <c r="F81" s="18">
        <f>SUM(静岡市清水区!D7)</f>
        <v>650</v>
      </c>
      <c r="G81" s="19"/>
      <c r="H81" s="13"/>
      <c r="I81" s="1">
        <v>22103</v>
      </c>
    </row>
    <row r="82" spans="1:9" ht="18" customHeight="1" x14ac:dyDescent="0.15">
      <c r="A82" s="4"/>
      <c r="B82" s="20"/>
      <c r="C82" s="43"/>
      <c r="D82" s="56" t="s">
        <v>1052</v>
      </c>
      <c r="E82" s="395" t="s">
        <v>130</v>
      </c>
      <c r="F82" s="21">
        <f>SUM(静岡市清水区!D8)</f>
        <v>2300</v>
      </c>
      <c r="G82" s="22"/>
      <c r="H82" s="14"/>
      <c r="I82" s="206">
        <v>22103</v>
      </c>
    </row>
    <row r="83" spans="1:9" ht="18" customHeight="1" x14ac:dyDescent="0.15">
      <c r="A83" s="209"/>
      <c r="B83" s="20"/>
      <c r="C83" s="43"/>
      <c r="D83" s="6" t="s">
        <v>704</v>
      </c>
      <c r="E83" s="72" t="s">
        <v>115</v>
      </c>
      <c r="F83" s="35">
        <f>SUM(静岡市清水区!D9)</f>
        <v>1000</v>
      </c>
      <c r="G83" s="36"/>
      <c r="H83" s="16"/>
      <c r="I83" s="3">
        <v>22103</v>
      </c>
    </row>
    <row r="84" spans="1:9" ht="18" customHeight="1" x14ac:dyDescent="0.15">
      <c r="A84" s="209"/>
      <c r="B84" s="20"/>
      <c r="C84" s="43"/>
      <c r="D84" s="56" t="s">
        <v>1053</v>
      </c>
      <c r="E84" s="395" t="s">
        <v>123</v>
      </c>
      <c r="F84" s="21">
        <f>SUM(静岡市清水区!D10)</f>
        <v>1300</v>
      </c>
      <c r="G84" s="22"/>
      <c r="H84" s="14"/>
      <c r="I84" s="206">
        <v>22103</v>
      </c>
    </row>
    <row r="85" spans="1:9" ht="18" customHeight="1" x14ac:dyDescent="0.15">
      <c r="A85" s="209"/>
      <c r="B85" s="20"/>
      <c r="C85" s="43"/>
      <c r="D85" s="56" t="s">
        <v>702</v>
      </c>
      <c r="E85" s="395" t="s">
        <v>124</v>
      </c>
      <c r="F85" s="21">
        <f>SUM(静岡市清水区!D11)</f>
        <v>1800</v>
      </c>
      <c r="G85" s="22"/>
      <c r="H85" s="14"/>
      <c r="I85" s="206">
        <v>22103</v>
      </c>
    </row>
    <row r="86" spans="1:9" ht="18" customHeight="1" x14ac:dyDescent="0.15">
      <c r="A86" s="209"/>
      <c r="B86" s="20"/>
      <c r="C86" s="43"/>
      <c r="D86" s="56" t="s">
        <v>649</v>
      </c>
      <c r="E86" s="395" t="s">
        <v>125</v>
      </c>
      <c r="F86" s="21">
        <f>SUM(静岡市清水区!D12)</f>
        <v>25500</v>
      </c>
      <c r="G86" s="22"/>
      <c r="H86" s="14"/>
      <c r="I86" s="206">
        <v>22103</v>
      </c>
    </row>
    <row r="87" spans="1:9" ht="18" customHeight="1" x14ac:dyDescent="0.15">
      <c r="A87" s="209"/>
      <c r="B87" s="20"/>
      <c r="C87" s="43"/>
      <c r="D87" s="56" t="s">
        <v>701</v>
      </c>
      <c r="E87" s="395" t="s">
        <v>124</v>
      </c>
      <c r="F87" s="21">
        <f>SUM(静岡市清水区!D18)</f>
        <v>10200</v>
      </c>
      <c r="G87" s="22"/>
      <c r="H87" s="14"/>
      <c r="I87" s="206">
        <v>22103</v>
      </c>
    </row>
    <row r="88" spans="1:9" ht="18" customHeight="1" x14ac:dyDescent="0.15">
      <c r="A88" s="209"/>
      <c r="B88" s="20"/>
      <c r="C88" s="43"/>
      <c r="D88" s="56" t="s">
        <v>700</v>
      </c>
      <c r="E88" s="395" t="s">
        <v>123</v>
      </c>
      <c r="F88" s="21">
        <f>SUM(静岡市清水区!D24)</f>
        <v>8000</v>
      </c>
      <c r="G88" s="22"/>
      <c r="H88" s="14"/>
      <c r="I88" s="206">
        <v>22103</v>
      </c>
    </row>
    <row r="89" spans="1:9" ht="18" customHeight="1" x14ac:dyDescent="0.15">
      <c r="A89" s="9" t="s">
        <v>138</v>
      </c>
      <c r="B89" s="17">
        <f>SUM(F89:F95)</f>
        <v>94950</v>
      </c>
      <c r="C89" s="42">
        <f>SUM(G89:G95)</f>
        <v>0</v>
      </c>
      <c r="D89" s="54" t="s">
        <v>653</v>
      </c>
      <c r="E89" s="55" t="s">
        <v>1150</v>
      </c>
      <c r="F89" s="18">
        <f>SUM(静岡市葵区・駿河区!D7)</f>
        <v>47500</v>
      </c>
      <c r="G89" s="19"/>
      <c r="H89" s="13"/>
      <c r="I89" s="1">
        <v>22101</v>
      </c>
    </row>
    <row r="90" spans="1:9" ht="18" customHeight="1" x14ac:dyDescent="0.15">
      <c r="A90" s="454" t="s">
        <v>139</v>
      </c>
      <c r="B90" s="20"/>
      <c r="C90" s="43"/>
      <c r="D90" s="56" t="s">
        <v>987</v>
      </c>
      <c r="E90" s="395" t="s">
        <v>124</v>
      </c>
      <c r="F90" s="21">
        <f>SUM(静岡市葵区・駿河区!D24)</f>
        <v>22400</v>
      </c>
      <c r="G90" s="22"/>
      <c r="H90" s="14"/>
      <c r="I90" s="206">
        <v>22101</v>
      </c>
    </row>
    <row r="91" spans="1:9" ht="18" customHeight="1" x14ac:dyDescent="0.15">
      <c r="A91" s="387"/>
      <c r="B91" s="20"/>
      <c r="C91" s="43"/>
      <c r="D91" s="56" t="s">
        <v>652</v>
      </c>
      <c r="E91" s="395" t="s">
        <v>124</v>
      </c>
      <c r="F91" s="21">
        <f>SUM(静岡市葵区・駿河区!D34)</f>
        <v>17300</v>
      </c>
      <c r="G91" s="22"/>
      <c r="H91" s="14"/>
      <c r="I91" s="206">
        <v>22102</v>
      </c>
    </row>
    <row r="92" spans="1:9" ht="18" customHeight="1" x14ac:dyDescent="0.15">
      <c r="A92" s="387"/>
      <c r="B92" s="20"/>
      <c r="C92" s="43"/>
      <c r="D92" s="56" t="s">
        <v>1029</v>
      </c>
      <c r="E92" s="395" t="s">
        <v>1027</v>
      </c>
      <c r="F92" s="21">
        <f>SUM(静岡市葵区・駿河区!D41)</f>
        <v>1250</v>
      </c>
      <c r="G92" s="22"/>
      <c r="H92" s="14"/>
      <c r="I92" s="206">
        <v>22101</v>
      </c>
    </row>
    <row r="93" spans="1:9" ht="18" customHeight="1" x14ac:dyDescent="0.15">
      <c r="A93" s="387"/>
      <c r="B93" s="20"/>
      <c r="C93" s="43"/>
      <c r="D93" s="6" t="s">
        <v>1097</v>
      </c>
      <c r="E93" s="395" t="s">
        <v>1088</v>
      </c>
      <c r="F93" s="21">
        <f>SUM(静岡市葵区・駿河区!D45)</f>
        <v>900</v>
      </c>
      <c r="G93" s="36"/>
      <c r="H93" s="14"/>
      <c r="I93" s="206"/>
    </row>
    <row r="94" spans="1:9" ht="18" customHeight="1" x14ac:dyDescent="0.15">
      <c r="A94" s="387"/>
      <c r="B94" s="20"/>
      <c r="C94" s="43"/>
      <c r="D94" s="6" t="s">
        <v>651</v>
      </c>
      <c r="E94" s="395" t="s">
        <v>123</v>
      </c>
      <c r="F94" s="21">
        <f>SUM(静岡市葵区・駿河区!G48:G50)</f>
        <v>4250</v>
      </c>
      <c r="G94" s="36"/>
      <c r="H94" s="14"/>
      <c r="I94" s="206">
        <v>22102</v>
      </c>
    </row>
    <row r="95" spans="1:9" ht="18" customHeight="1" x14ac:dyDescent="0.15">
      <c r="A95" s="387"/>
      <c r="B95" s="20"/>
      <c r="C95" s="43"/>
      <c r="D95" s="6" t="s">
        <v>650</v>
      </c>
      <c r="E95" s="395" t="s">
        <v>123</v>
      </c>
      <c r="F95" s="21">
        <f>静岡市葵区・駿河区!G51</f>
        <v>1350</v>
      </c>
      <c r="G95" s="36"/>
      <c r="H95" s="14"/>
      <c r="I95" s="206">
        <v>22102</v>
      </c>
    </row>
    <row r="96" spans="1:9" ht="18" customHeight="1" x14ac:dyDescent="0.15">
      <c r="A96" s="9" t="s">
        <v>286</v>
      </c>
      <c r="B96" s="17">
        <f>SUM(F96:F99)</f>
        <v>30100</v>
      </c>
      <c r="C96" s="42">
        <f>SUM(G96:G99)</f>
        <v>0</v>
      </c>
      <c r="D96" s="54" t="s">
        <v>706</v>
      </c>
      <c r="E96" s="55" t="s">
        <v>125</v>
      </c>
      <c r="F96" s="18">
        <f>SUM(焼津市!D7)</f>
        <v>5200</v>
      </c>
      <c r="G96" s="19"/>
      <c r="H96" s="13"/>
      <c r="I96" s="206">
        <v>22101</v>
      </c>
    </row>
    <row r="97" spans="1:9" ht="18" customHeight="1" x14ac:dyDescent="0.15">
      <c r="A97" s="387"/>
      <c r="B97" s="20"/>
      <c r="C97" s="43"/>
      <c r="D97" s="56" t="s">
        <v>732</v>
      </c>
      <c r="E97" s="395" t="s">
        <v>909</v>
      </c>
      <c r="F97" s="21">
        <f>SUM(焼津市!D14)</f>
        <v>15500</v>
      </c>
      <c r="G97" s="22"/>
      <c r="H97" s="14"/>
      <c r="I97" s="8">
        <v>22101</v>
      </c>
    </row>
    <row r="98" spans="1:9" ht="18" customHeight="1" x14ac:dyDescent="0.15">
      <c r="A98" s="387"/>
      <c r="B98" s="20"/>
      <c r="C98" s="43"/>
      <c r="D98" s="56" t="s">
        <v>705</v>
      </c>
      <c r="E98" s="395" t="s">
        <v>123</v>
      </c>
      <c r="F98" s="21">
        <f>SUM(焼津市!D23)</f>
        <v>7400</v>
      </c>
      <c r="G98" s="22"/>
      <c r="H98" s="14"/>
      <c r="I98" s="1">
        <v>22212</v>
      </c>
    </row>
    <row r="99" spans="1:9" ht="18" customHeight="1" x14ac:dyDescent="0.15">
      <c r="A99" s="57"/>
      <c r="B99" s="23"/>
      <c r="C99" s="44"/>
      <c r="D99" s="58" t="s">
        <v>707</v>
      </c>
      <c r="E99" s="59" t="s">
        <v>115</v>
      </c>
      <c r="F99" s="24">
        <f>SUM(焼津市!D35)</f>
        <v>2000</v>
      </c>
      <c r="G99" s="25"/>
      <c r="H99" s="15"/>
      <c r="I99" s="206">
        <v>22212</v>
      </c>
    </row>
    <row r="100" spans="1:9" ht="18" customHeight="1" x14ac:dyDescent="0.15">
      <c r="A100" s="387" t="s">
        <v>291</v>
      </c>
      <c r="B100" s="20">
        <f>SUM(F100:F103)</f>
        <v>29450</v>
      </c>
      <c r="C100" s="43">
        <f>SUM(G100:G103)</f>
        <v>0</v>
      </c>
      <c r="D100" s="54" t="s">
        <v>708</v>
      </c>
      <c r="E100" s="55" t="s">
        <v>115</v>
      </c>
      <c r="F100" s="18">
        <f>SUM(藤枝市!D7)</f>
        <v>11200</v>
      </c>
      <c r="G100" s="19"/>
      <c r="H100" s="13"/>
      <c r="I100" s="206">
        <v>22212</v>
      </c>
    </row>
    <row r="101" spans="1:9" ht="18" customHeight="1" x14ac:dyDescent="0.15">
      <c r="A101" s="387"/>
      <c r="B101" s="20"/>
      <c r="C101" s="43"/>
      <c r="D101" s="56" t="s">
        <v>733</v>
      </c>
      <c r="E101" s="395" t="s">
        <v>115</v>
      </c>
      <c r="F101" s="21">
        <f>SUM(藤枝市!D19)</f>
        <v>12000</v>
      </c>
      <c r="G101" s="22"/>
      <c r="H101" s="14"/>
      <c r="I101" s="8">
        <v>22212</v>
      </c>
    </row>
    <row r="102" spans="1:9" ht="18" customHeight="1" x14ac:dyDescent="0.15">
      <c r="A102" s="387"/>
      <c r="B102" s="20"/>
      <c r="C102" s="43"/>
      <c r="D102" s="6" t="s">
        <v>709</v>
      </c>
      <c r="E102" s="72" t="s">
        <v>115</v>
      </c>
      <c r="F102" s="35">
        <f>SUM(藤枝市!D29)</f>
        <v>3850</v>
      </c>
      <c r="G102" s="36"/>
      <c r="H102" s="16"/>
      <c r="I102" s="1">
        <v>22214</v>
      </c>
    </row>
    <row r="103" spans="1:9" ht="18" customHeight="1" x14ac:dyDescent="0.15">
      <c r="A103" s="57"/>
      <c r="B103" s="23"/>
      <c r="C103" s="44"/>
      <c r="D103" s="58" t="s">
        <v>710</v>
      </c>
      <c r="E103" s="59" t="s">
        <v>115</v>
      </c>
      <c r="F103" s="24">
        <f>SUM(藤枝市!G34:G36)</f>
        <v>2400</v>
      </c>
      <c r="G103" s="25"/>
      <c r="H103" s="15"/>
      <c r="I103" s="206">
        <v>22214</v>
      </c>
    </row>
    <row r="104" spans="1:9" ht="18" customHeight="1" x14ac:dyDescent="0.15">
      <c r="A104" s="9" t="s">
        <v>295</v>
      </c>
      <c r="B104" s="17">
        <f>SUM(F104:F109)</f>
        <v>19850</v>
      </c>
      <c r="C104" s="42">
        <f>SUM(G104:G109)</f>
        <v>0</v>
      </c>
      <c r="D104" s="54" t="s">
        <v>711</v>
      </c>
      <c r="E104" s="55" t="s">
        <v>231</v>
      </c>
      <c r="F104" s="18">
        <f>SUM(島田市!D7)</f>
        <v>7900</v>
      </c>
      <c r="G104" s="19"/>
      <c r="H104" s="13"/>
      <c r="I104" s="3">
        <v>22214</v>
      </c>
    </row>
    <row r="105" spans="1:9" ht="18" customHeight="1" x14ac:dyDescent="0.15">
      <c r="A105" s="387"/>
      <c r="B105" s="20"/>
      <c r="C105" s="43"/>
      <c r="D105" s="56" t="s">
        <v>654</v>
      </c>
      <c r="E105" s="395" t="s">
        <v>232</v>
      </c>
      <c r="F105" s="21">
        <f>SUM(島田市!D16)</f>
        <v>5600</v>
      </c>
      <c r="G105" s="22"/>
      <c r="H105" s="14"/>
      <c r="I105" s="8">
        <v>22214</v>
      </c>
    </row>
    <row r="106" spans="1:9" ht="18" customHeight="1" x14ac:dyDescent="0.15">
      <c r="A106" s="387"/>
      <c r="B106" s="20"/>
      <c r="C106" s="43"/>
      <c r="D106" s="56" t="s">
        <v>655</v>
      </c>
      <c r="E106" s="395" t="s">
        <v>221</v>
      </c>
      <c r="F106" s="21">
        <f>SUM(島田市!D24)</f>
        <v>600</v>
      </c>
      <c r="G106" s="22"/>
      <c r="H106" s="14"/>
      <c r="I106" s="1">
        <v>22209</v>
      </c>
    </row>
    <row r="107" spans="1:9" ht="18" customHeight="1" x14ac:dyDescent="0.15">
      <c r="A107" s="387"/>
      <c r="B107" s="20"/>
      <c r="C107" s="43"/>
      <c r="D107" s="56" t="s">
        <v>712</v>
      </c>
      <c r="E107" s="395" t="s">
        <v>115</v>
      </c>
      <c r="F107" s="21">
        <f>SUM(島田市!G26:G28)</f>
        <v>3300</v>
      </c>
      <c r="G107" s="22"/>
      <c r="H107" s="16"/>
      <c r="I107" s="206">
        <v>22209</v>
      </c>
    </row>
    <row r="108" spans="1:9" ht="18" customHeight="1" x14ac:dyDescent="0.15">
      <c r="A108" s="387"/>
      <c r="B108" s="20"/>
      <c r="C108" s="43"/>
      <c r="D108" s="56" t="s">
        <v>713</v>
      </c>
      <c r="E108" s="395" t="s">
        <v>115</v>
      </c>
      <c r="F108" s="21">
        <f>SUM(島田市!D30)</f>
        <v>1350</v>
      </c>
      <c r="G108" s="22"/>
      <c r="H108" s="14"/>
      <c r="I108" s="206">
        <v>22209</v>
      </c>
    </row>
    <row r="109" spans="1:9" ht="18" customHeight="1" x14ac:dyDescent="0.15">
      <c r="A109" s="57"/>
      <c r="B109" s="23"/>
      <c r="C109" s="44"/>
      <c r="D109" s="57" t="s">
        <v>714</v>
      </c>
      <c r="E109" s="437" t="s">
        <v>115</v>
      </c>
      <c r="F109" s="37">
        <f>SUM(榛原郡・牧之原市!G15)</f>
        <v>1100</v>
      </c>
      <c r="G109" s="38"/>
      <c r="H109" s="41"/>
      <c r="I109" s="3">
        <v>22209</v>
      </c>
    </row>
    <row r="110" spans="1:9" ht="18" customHeight="1" x14ac:dyDescent="0.15">
      <c r="A110" s="9" t="s">
        <v>66</v>
      </c>
      <c r="B110" s="17">
        <f>SUM(F110:F111)</f>
        <v>1500</v>
      </c>
      <c r="C110" s="42">
        <f>SUM(G110:G111)</f>
        <v>0</v>
      </c>
      <c r="D110" s="54" t="s">
        <v>996</v>
      </c>
      <c r="E110" s="55" t="s">
        <v>115</v>
      </c>
      <c r="F110" s="18">
        <f>SUM(榛原郡・牧之原市!D7)</f>
        <v>1100</v>
      </c>
      <c r="G110" s="19"/>
      <c r="H110" s="13"/>
      <c r="I110" s="206">
        <v>22209</v>
      </c>
    </row>
    <row r="111" spans="1:9" ht="18" customHeight="1" x14ac:dyDescent="0.15">
      <c r="A111" s="57"/>
      <c r="B111" s="23"/>
      <c r="C111" s="44"/>
      <c r="D111" s="58" t="s">
        <v>656</v>
      </c>
      <c r="E111" s="59" t="s">
        <v>115</v>
      </c>
      <c r="F111" s="24">
        <f>SUM(榛原郡・牧之原市!D9)</f>
        <v>400</v>
      </c>
      <c r="G111" s="25"/>
      <c r="H111" s="15"/>
      <c r="I111" s="1">
        <v>22429</v>
      </c>
    </row>
    <row r="112" spans="1:9" ht="18" customHeight="1" x14ac:dyDescent="0.15">
      <c r="A112" s="9" t="s">
        <v>61</v>
      </c>
      <c r="B112" s="17">
        <f>SUM(F112:F112)</f>
        <v>5800</v>
      </c>
      <c r="C112" s="42">
        <f>SUM(G112:G112)</f>
        <v>0</v>
      </c>
      <c r="D112" s="54" t="s">
        <v>714</v>
      </c>
      <c r="E112" s="55" t="s">
        <v>115</v>
      </c>
      <c r="F112" s="18">
        <f>SUM(榛原郡・牧之原市!G10:G13)</f>
        <v>5800</v>
      </c>
      <c r="G112" s="19"/>
      <c r="H112" s="13"/>
      <c r="I112" s="206">
        <v>22429</v>
      </c>
    </row>
    <row r="113" spans="1:9" ht="18" customHeight="1" x14ac:dyDescent="0.15">
      <c r="A113" s="9" t="s">
        <v>62</v>
      </c>
      <c r="B113" s="17">
        <f>SUM(F113:F120)</f>
        <v>8840</v>
      </c>
      <c r="C113" s="42">
        <f>SUM(G113:G120)</f>
        <v>0</v>
      </c>
      <c r="D113" s="54" t="s">
        <v>712</v>
      </c>
      <c r="E113" s="55" t="s">
        <v>115</v>
      </c>
      <c r="F113" s="18">
        <f>SUM(島田市!G29)</f>
        <v>700</v>
      </c>
      <c r="G113" s="19"/>
      <c r="H113" s="13"/>
      <c r="I113" s="1">
        <v>22424</v>
      </c>
    </row>
    <row r="114" spans="1:9" ht="18" customHeight="1" x14ac:dyDescent="0.15">
      <c r="A114" s="387"/>
      <c r="B114" s="20"/>
      <c r="C114" s="43"/>
      <c r="D114" s="63" t="s">
        <v>714</v>
      </c>
      <c r="E114" s="64" t="s">
        <v>115</v>
      </c>
      <c r="F114" s="26">
        <f>SUM(榛原郡・牧之原市!G14)</f>
        <v>500</v>
      </c>
      <c r="G114" s="27"/>
      <c r="H114" s="14"/>
      <c r="I114" s="8">
        <v>22424</v>
      </c>
    </row>
    <row r="115" spans="1:9" ht="18" customHeight="1" x14ac:dyDescent="0.15">
      <c r="A115" s="387"/>
      <c r="B115" s="20"/>
      <c r="C115" s="43"/>
      <c r="D115" s="56" t="s">
        <v>715</v>
      </c>
      <c r="E115" s="395" t="s">
        <v>115</v>
      </c>
      <c r="F115" s="21">
        <f>SUM(榛原郡・牧之原市!D16)</f>
        <v>3400</v>
      </c>
      <c r="G115" s="22"/>
      <c r="H115" s="14"/>
      <c r="I115" s="206">
        <v>22226</v>
      </c>
    </row>
    <row r="116" spans="1:9" ht="18" customHeight="1" x14ac:dyDescent="0.15">
      <c r="A116" s="387"/>
      <c r="B116" s="20"/>
      <c r="C116" s="43"/>
      <c r="D116" s="56" t="s">
        <v>908</v>
      </c>
      <c r="E116" s="395" t="s">
        <v>221</v>
      </c>
      <c r="F116" s="21">
        <f>SUM(榛原郡・牧之原市!D19)</f>
        <v>400</v>
      </c>
      <c r="G116" s="22"/>
      <c r="H116" s="14"/>
      <c r="I116" s="206">
        <v>22226</v>
      </c>
    </row>
    <row r="117" spans="1:9" ht="18" customHeight="1" x14ac:dyDescent="0.15">
      <c r="A117" s="387"/>
      <c r="B117" s="20"/>
      <c r="C117" s="43"/>
      <c r="D117" s="56" t="s">
        <v>734</v>
      </c>
      <c r="E117" s="395" t="s">
        <v>115</v>
      </c>
      <c r="F117" s="21">
        <f>SUM(榛原郡・牧之原市!G20:G22)</f>
        <v>1300</v>
      </c>
      <c r="G117" s="22"/>
      <c r="H117" s="14"/>
      <c r="I117" s="206">
        <v>22226</v>
      </c>
    </row>
    <row r="118" spans="1:9" ht="18" customHeight="1" x14ac:dyDescent="0.15">
      <c r="A118" s="387"/>
      <c r="B118" s="20"/>
      <c r="C118" s="43"/>
      <c r="D118" s="56" t="s">
        <v>716</v>
      </c>
      <c r="E118" s="395" t="s">
        <v>115</v>
      </c>
      <c r="F118" s="21">
        <f>SUM(榛原郡・牧之原市!G24:G27)</f>
        <v>1390</v>
      </c>
      <c r="G118" s="22"/>
      <c r="H118" s="14"/>
      <c r="I118" s="206">
        <v>22226</v>
      </c>
    </row>
    <row r="119" spans="1:9" ht="18" customHeight="1" x14ac:dyDescent="0.15">
      <c r="A119" s="387"/>
      <c r="B119" s="20"/>
      <c r="C119" s="43"/>
      <c r="D119" s="56" t="s">
        <v>735</v>
      </c>
      <c r="E119" s="395" t="s">
        <v>115</v>
      </c>
      <c r="F119" s="21">
        <f>SUM(榛原郡・牧之原市!G29)</f>
        <v>800</v>
      </c>
      <c r="G119" s="22"/>
      <c r="H119" s="14"/>
      <c r="I119" s="206">
        <v>22226</v>
      </c>
    </row>
    <row r="120" spans="1:9" ht="18" customHeight="1" x14ac:dyDescent="0.15">
      <c r="A120" s="57"/>
      <c r="B120" s="23"/>
      <c r="C120" s="44"/>
      <c r="D120" s="58" t="s">
        <v>717</v>
      </c>
      <c r="E120" s="59" t="s">
        <v>115</v>
      </c>
      <c r="F120" s="24">
        <f>SUM(御前崎市・菊川市・掛川市!G15)</f>
        <v>350</v>
      </c>
      <c r="G120" s="25"/>
      <c r="H120" s="15"/>
      <c r="I120" s="206">
        <v>22226</v>
      </c>
    </row>
    <row r="121" spans="1:9" ht="18" customHeight="1" x14ac:dyDescent="0.15">
      <c r="A121" s="9" t="s">
        <v>63</v>
      </c>
      <c r="B121" s="17">
        <f>SUM(F121:F126)</f>
        <v>6260</v>
      </c>
      <c r="C121" s="42">
        <f>SUM(G121:G126)</f>
        <v>0</v>
      </c>
      <c r="D121" s="54" t="s">
        <v>734</v>
      </c>
      <c r="E121" s="55" t="s">
        <v>115</v>
      </c>
      <c r="F121" s="18">
        <f>SUM(榛原郡・牧之原市!G23)</f>
        <v>300</v>
      </c>
      <c r="G121" s="19"/>
      <c r="H121" s="13"/>
      <c r="I121" s="206">
        <v>22226</v>
      </c>
    </row>
    <row r="122" spans="1:9" ht="18" customHeight="1" x14ac:dyDescent="0.15">
      <c r="A122" s="387"/>
      <c r="B122" s="20"/>
      <c r="C122" s="43"/>
      <c r="D122" s="56" t="s">
        <v>716</v>
      </c>
      <c r="E122" s="395" t="s">
        <v>115</v>
      </c>
      <c r="F122" s="21">
        <f>SUM(榛原郡・牧之原市!G28)</f>
        <v>110</v>
      </c>
      <c r="G122" s="22"/>
      <c r="H122" s="14"/>
      <c r="I122" s="8">
        <v>22226</v>
      </c>
    </row>
    <row r="123" spans="1:9" ht="18" customHeight="1" x14ac:dyDescent="0.15">
      <c r="A123" s="387"/>
      <c r="B123" s="20"/>
      <c r="C123" s="43"/>
      <c r="D123" s="56" t="s">
        <v>735</v>
      </c>
      <c r="E123" s="395" t="s">
        <v>115</v>
      </c>
      <c r="F123" s="21">
        <f>SUM(榛原郡・牧之原市!G30:G30)</f>
        <v>1600</v>
      </c>
      <c r="G123" s="22"/>
      <c r="H123" s="14"/>
      <c r="I123" s="1">
        <v>22223</v>
      </c>
    </row>
    <row r="124" spans="1:9" ht="18" customHeight="1" x14ac:dyDescent="0.15">
      <c r="A124" s="387"/>
      <c r="B124" s="20"/>
      <c r="C124" s="43"/>
      <c r="D124" s="56" t="s">
        <v>719</v>
      </c>
      <c r="E124" s="395" t="s">
        <v>115</v>
      </c>
      <c r="F124" s="21">
        <f>SUM(御前崎市・菊川市・掛川市!D7)</f>
        <v>1100</v>
      </c>
      <c r="G124" s="22"/>
      <c r="H124" s="14"/>
      <c r="I124" s="206">
        <v>22223</v>
      </c>
    </row>
    <row r="125" spans="1:9" ht="18" customHeight="1" x14ac:dyDescent="0.15">
      <c r="A125" s="387"/>
      <c r="B125" s="20"/>
      <c r="C125" s="43"/>
      <c r="D125" s="56" t="s">
        <v>659</v>
      </c>
      <c r="E125" s="395" t="s">
        <v>221</v>
      </c>
      <c r="F125" s="21">
        <f>SUM(御前崎市・菊川市・掛川市!D8:D9)</f>
        <v>1700</v>
      </c>
      <c r="G125" s="22"/>
      <c r="H125" s="14"/>
      <c r="I125" s="206">
        <v>22223</v>
      </c>
    </row>
    <row r="126" spans="1:9" ht="18" customHeight="1" x14ac:dyDescent="0.15">
      <c r="A126" s="57"/>
      <c r="B126" s="23"/>
      <c r="C126" s="44"/>
      <c r="D126" s="58" t="s">
        <v>718</v>
      </c>
      <c r="E126" s="59" t="s">
        <v>115</v>
      </c>
      <c r="F126" s="24">
        <f>SUM(御前崎市・菊川市・掛川市!D10)</f>
        <v>1450</v>
      </c>
      <c r="G126" s="25"/>
      <c r="H126" s="15"/>
      <c r="I126" s="206">
        <v>22223</v>
      </c>
    </row>
    <row r="127" spans="1:9" ht="18" customHeight="1" x14ac:dyDescent="0.15">
      <c r="A127" s="9" t="s">
        <v>64</v>
      </c>
      <c r="B127" s="17">
        <f>SUM(F127:F130)</f>
        <v>9100</v>
      </c>
      <c r="C127" s="42">
        <f>SUM(G127:G130)</f>
        <v>0</v>
      </c>
      <c r="D127" s="54" t="s">
        <v>658</v>
      </c>
      <c r="E127" s="55" t="s">
        <v>221</v>
      </c>
      <c r="F127" s="18">
        <f>SUM(御前崎市・菊川市・掛川市!D11)</f>
        <v>1300</v>
      </c>
      <c r="G127" s="19"/>
      <c r="H127" s="13"/>
      <c r="I127" s="206">
        <v>22223</v>
      </c>
    </row>
    <row r="128" spans="1:9" ht="18" customHeight="1" x14ac:dyDescent="0.15">
      <c r="A128" s="387"/>
      <c r="B128" s="20"/>
      <c r="C128" s="43"/>
      <c r="D128" s="56" t="s">
        <v>657</v>
      </c>
      <c r="E128" s="395" t="s">
        <v>221</v>
      </c>
      <c r="F128" s="21">
        <f>SUM(御前崎市・菊川市・掛川市!D12)</f>
        <v>1450</v>
      </c>
      <c r="G128" s="22"/>
      <c r="H128" s="14"/>
      <c r="I128" s="8">
        <v>22223</v>
      </c>
    </row>
    <row r="129" spans="1:9" ht="18" customHeight="1" x14ac:dyDescent="0.15">
      <c r="A129" s="387"/>
      <c r="B129" s="20"/>
      <c r="C129" s="43"/>
      <c r="D129" s="56" t="s">
        <v>717</v>
      </c>
      <c r="E129" s="395" t="s">
        <v>115</v>
      </c>
      <c r="F129" s="21">
        <f>SUM(御前崎市・菊川市・掛川市!G13:G14)</f>
        <v>3250</v>
      </c>
      <c r="G129" s="22"/>
      <c r="H129" s="14"/>
      <c r="I129" s="1">
        <v>22224</v>
      </c>
    </row>
    <row r="130" spans="1:9" ht="18" customHeight="1" x14ac:dyDescent="0.15">
      <c r="A130" s="57"/>
      <c r="B130" s="23"/>
      <c r="C130" s="44"/>
      <c r="D130" s="58" t="s">
        <v>972</v>
      </c>
      <c r="E130" s="59" t="s">
        <v>115</v>
      </c>
      <c r="F130" s="24">
        <f>SUM(御前崎市・菊川市・掛川市!D16:D17)</f>
        <v>3100</v>
      </c>
      <c r="G130" s="25"/>
      <c r="H130" s="15"/>
      <c r="I130" s="206">
        <v>22224</v>
      </c>
    </row>
    <row r="131" spans="1:9" ht="18" customHeight="1" x14ac:dyDescent="0.15">
      <c r="A131" s="387" t="s">
        <v>222</v>
      </c>
      <c r="B131" s="20">
        <f>SUM(F131:F137)</f>
        <v>23760</v>
      </c>
      <c r="C131" s="43">
        <f>SUM(G131:G137)</f>
        <v>0</v>
      </c>
      <c r="D131" s="54" t="s">
        <v>663</v>
      </c>
      <c r="E131" s="55" t="s">
        <v>115</v>
      </c>
      <c r="F131" s="18">
        <f>SUM(御前崎市・菊川市・掛川市!D23)</f>
        <v>2550</v>
      </c>
      <c r="G131" s="19"/>
      <c r="H131" s="13"/>
      <c r="I131" s="206">
        <v>22224</v>
      </c>
    </row>
    <row r="132" spans="1:9" ht="18" customHeight="1" x14ac:dyDescent="0.15">
      <c r="A132" s="387"/>
      <c r="B132" s="20"/>
      <c r="C132" s="43"/>
      <c r="D132" s="56" t="s">
        <v>664</v>
      </c>
      <c r="E132" s="395" t="s">
        <v>115</v>
      </c>
      <c r="F132" s="21">
        <f>SUM(御前崎市・菊川市・掛川市!G26)</f>
        <v>2210</v>
      </c>
      <c r="G132" s="22"/>
      <c r="H132" s="14"/>
      <c r="I132" s="8">
        <v>22224</v>
      </c>
    </row>
    <row r="133" spans="1:9" ht="18" customHeight="1" x14ac:dyDescent="0.15">
      <c r="A133" s="387"/>
      <c r="B133" s="20"/>
      <c r="C133" s="43"/>
      <c r="D133" s="56" t="s">
        <v>662</v>
      </c>
      <c r="E133" s="395" t="s">
        <v>221</v>
      </c>
      <c r="F133" s="21">
        <f>SUM(御前崎市・菊川市・掛川市!D29:D30)</f>
        <v>1200</v>
      </c>
      <c r="G133" s="22"/>
      <c r="H133" s="14"/>
      <c r="I133" s="1">
        <v>22213</v>
      </c>
    </row>
    <row r="134" spans="1:9" ht="18" customHeight="1" x14ac:dyDescent="0.15">
      <c r="A134" s="387"/>
      <c r="B134" s="20"/>
      <c r="C134" s="43"/>
      <c r="D134" s="56" t="s">
        <v>661</v>
      </c>
      <c r="E134" s="395" t="s">
        <v>221</v>
      </c>
      <c r="F134" s="21">
        <f>SUM(御前崎市・菊川市・掛川市!D31:D32)</f>
        <v>2700</v>
      </c>
      <c r="G134" s="22"/>
      <c r="H134" s="14"/>
      <c r="I134" s="206">
        <v>22213</v>
      </c>
    </row>
    <row r="135" spans="1:9" ht="18" customHeight="1" x14ac:dyDescent="0.15">
      <c r="A135" s="387"/>
      <c r="B135" s="20"/>
      <c r="C135" s="43"/>
      <c r="D135" s="56" t="s">
        <v>720</v>
      </c>
      <c r="E135" s="395" t="s">
        <v>237</v>
      </c>
      <c r="F135" s="21">
        <f>SUM(御前崎市・菊川市・掛川市!D33:D41)</f>
        <v>5350</v>
      </c>
      <c r="G135" s="22"/>
      <c r="H135" s="14"/>
      <c r="I135" s="206">
        <v>22213</v>
      </c>
    </row>
    <row r="136" spans="1:9" ht="18" customHeight="1" x14ac:dyDescent="0.15">
      <c r="A136" s="387"/>
      <c r="B136" s="20"/>
      <c r="C136" s="43"/>
      <c r="D136" s="56" t="s">
        <v>660</v>
      </c>
      <c r="E136" s="395" t="s">
        <v>238</v>
      </c>
      <c r="F136" s="21">
        <f>SUM(御前崎市・菊川市・掛川市!D42:D47)</f>
        <v>3750</v>
      </c>
      <c r="G136" s="22"/>
      <c r="H136" s="14"/>
      <c r="I136" s="206">
        <v>22213</v>
      </c>
    </row>
    <row r="137" spans="1:9" ht="18" customHeight="1" x14ac:dyDescent="0.15">
      <c r="A137" s="387"/>
      <c r="B137" s="20"/>
      <c r="C137" s="43"/>
      <c r="D137" s="58" t="s">
        <v>736</v>
      </c>
      <c r="E137" s="59" t="s">
        <v>239</v>
      </c>
      <c r="F137" s="24">
        <f>SUM(御前崎市・菊川市・掛川市!D48:D54)</f>
        <v>6000</v>
      </c>
      <c r="G137" s="25"/>
      <c r="H137" s="15"/>
      <c r="I137" s="206">
        <v>22213</v>
      </c>
    </row>
    <row r="138" spans="1:9" ht="18" customHeight="1" x14ac:dyDescent="0.15">
      <c r="A138" s="9" t="s">
        <v>270</v>
      </c>
      <c r="B138" s="17">
        <f>SUM(F138:F141)</f>
        <v>4250</v>
      </c>
      <c r="C138" s="42">
        <f>SUM(G138:G141)</f>
        <v>0</v>
      </c>
      <c r="D138" s="54" t="s">
        <v>668</v>
      </c>
      <c r="E138" s="55" t="s">
        <v>221</v>
      </c>
      <c r="F138" s="18">
        <f>SUM(森町・袋井市!D7)</f>
        <v>1000</v>
      </c>
      <c r="G138" s="19"/>
      <c r="H138" s="13"/>
      <c r="I138" s="206">
        <v>22213</v>
      </c>
    </row>
    <row r="139" spans="1:9" ht="18" customHeight="1" x14ac:dyDescent="0.15">
      <c r="A139" s="387"/>
      <c r="B139" s="20"/>
      <c r="C139" s="43"/>
      <c r="D139" s="56" t="s">
        <v>988</v>
      </c>
      <c r="E139" s="395" t="s">
        <v>115</v>
      </c>
      <c r="F139" s="21">
        <f>SUM(森町・袋井市!D8)</f>
        <v>2100</v>
      </c>
      <c r="G139" s="22"/>
      <c r="H139" s="14"/>
      <c r="I139" s="8">
        <v>22213</v>
      </c>
    </row>
    <row r="140" spans="1:9" ht="18" customHeight="1" x14ac:dyDescent="0.15">
      <c r="A140" s="387"/>
      <c r="B140" s="20"/>
      <c r="C140" s="43"/>
      <c r="D140" s="56" t="s">
        <v>737</v>
      </c>
      <c r="E140" s="395" t="s">
        <v>240</v>
      </c>
      <c r="F140" s="21">
        <f>SUM(森町・袋井市!G15)</f>
        <v>700</v>
      </c>
      <c r="G140" s="22"/>
      <c r="H140" s="14"/>
      <c r="I140" s="1">
        <v>22461</v>
      </c>
    </row>
    <row r="141" spans="1:9" ht="18" customHeight="1" x14ac:dyDescent="0.15">
      <c r="A141" s="57"/>
      <c r="B141" s="23"/>
      <c r="C141" s="44"/>
      <c r="D141" s="58" t="s">
        <v>666</v>
      </c>
      <c r="E141" s="59" t="s">
        <v>241</v>
      </c>
      <c r="F141" s="24">
        <f>SUM(森町・袋井市!G18)</f>
        <v>450</v>
      </c>
      <c r="G141" s="25"/>
      <c r="H141" s="15"/>
      <c r="I141" s="206">
        <v>22461</v>
      </c>
    </row>
    <row r="142" spans="1:9" ht="18" customHeight="1" x14ac:dyDescent="0.15">
      <c r="A142" s="9" t="s">
        <v>41</v>
      </c>
      <c r="B142" s="17">
        <f>SUM(F142:F150)</f>
        <v>16650</v>
      </c>
      <c r="C142" s="42">
        <f>SUM(G142:G149)</f>
        <v>0</v>
      </c>
      <c r="D142" s="54" t="s">
        <v>664</v>
      </c>
      <c r="E142" s="55" t="s">
        <v>115</v>
      </c>
      <c r="F142" s="18">
        <f>SUM(御前崎市・菊川市・掛川市!G27:G28)</f>
        <v>790</v>
      </c>
      <c r="G142" s="19"/>
      <c r="H142" s="13"/>
      <c r="I142" s="206">
        <v>22461</v>
      </c>
    </row>
    <row r="143" spans="1:9" ht="18" customHeight="1" x14ac:dyDescent="0.15">
      <c r="A143" s="387"/>
      <c r="B143" s="20"/>
      <c r="C143" s="43"/>
      <c r="D143" s="56" t="s">
        <v>737</v>
      </c>
      <c r="E143" s="395" t="s">
        <v>240</v>
      </c>
      <c r="F143" s="21">
        <f>SUM(森町・袋井市!G14)</f>
        <v>1800</v>
      </c>
      <c r="G143" s="22"/>
      <c r="H143" s="14"/>
      <c r="I143" s="8">
        <v>22461</v>
      </c>
    </row>
    <row r="144" spans="1:9" ht="18" customHeight="1" x14ac:dyDescent="0.15">
      <c r="A144" s="387"/>
      <c r="B144" s="20"/>
      <c r="C144" s="43"/>
      <c r="D144" s="56" t="s">
        <v>666</v>
      </c>
      <c r="E144" s="395" t="s">
        <v>241</v>
      </c>
      <c r="F144" s="21">
        <f>SUM(森町・袋井市!G17)</f>
        <v>1480</v>
      </c>
      <c r="G144" s="22"/>
      <c r="H144" s="14"/>
      <c r="I144" s="1">
        <v>22216</v>
      </c>
    </row>
    <row r="145" spans="1:9" ht="18" customHeight="1" x14ac:dyDescent="0.15">
      <c r="A145" s="387"/>
      <c r="B145" s="20"/>
      <c r="C145" s="43"/>
      <c r="D145" s="56" t="s">
        <v>947</v>
      </c>
      <c r="E145" s="395" t="s">
        <v>115</v>
      </c>
      <c r="F145" s="21">
        <f>SUM(森町・袋井市!D20)</f>
        <v>3300</v>
      </c>
      <c r="G145" s="22"/>
      <c r="H145" s="14"/>
      <c r="I145" s="206">
        <v>22216</v>
      </c>
    </row>
    <row r="146" spans="1:9" ht="18" customHeight="1" x14ac:dyDescent="0.15">
      <c r="A146" s="387"/>
      <c r="B146" s="20"/>
      <c r="C146" s="43"/>
      <c r="D146" s="56" t="s">
        <v>738</v>
      </c>
      <c r="E146" s="395" t="s">
        <v>115</v>
      </c>
      <c r="F146" s="21">
        <f>SUM(森町・袋井市!D24)</f>
        <v>5000</v>
      </c>
      <c r="G146" s="22"/>
      <c r="H146" s="14"/>
      <c r="I146" s="206">
        <v>22216</v>
      </c>
    </row>
    <row r="147" spans="1:9" ht="18" customHeight="1" x14ac:dyDescent="0.15">
      <c r="A147" s="387"/>
      <c r="B147" s="20"/>
      <c r="C147" s="43"/>
      <c r="D147" s="56" t="s">
        <v>749</v>
      </c>
      <c r="E147" s="395" t="s">
        <v>221</v>
      </c>
      <c r="F147" s="21">
        <f>SUM(森町・袋井市!G29)</f>
        <v>1050</v>
      </c>
      <c r="G147" s="22"/>
      <c r="H147" s="14"/>
      <c r="I147" s="206">
        <v>22216</v>
      </c>
    </row>
    <row r="148" spans="1:9" ht="18" customHeight="1" x14ac:dyDescent="0.15">
      <c r="A148" s="387"/>
      <c r="B148" s="20"/>
      <c r="C148" s="43"/>
      <c r="D148" s="56" t="s">
        <v>667</v>
      </c>
      <c r="E148" s="395" t="s">
        <v>221</v>
      </c>
      <c r="F148" s="21">
        <f>SUM(森町・袋井市!D31)</f>
        <v>1400</v>
      </c>
      <c r="G148" s="22"/>
      <c r="H148" s="14"/>
      <c r="I148" s="206">
        <v>22216</v>
      </c>
    </row>
    <row r="149" spans="1:9" ht="18" customHeight="1" x14ac:dyDescent="0.15">
      <c r="A149" s="387"/>
      <c r="B149" s="20"/>
      <c r="C149" s="43"/>
      <c r="D149" s="56" t="s">
        <v>665</v>
      </c>
      <c r="E149" s="395" t="s">
        <v>221</v>
      </c>
      <c r="F149" s="21">
        <f>SUM(森町・袋井市!D32)</f>
        <v>1800</v>
      </c>
      <c r="G149" s="22"/>
      <c r="H149" s="14"/>
      <c r="I149" s="206">
        <v>22216</v>
      </c>
    </row>
    <row r="150" spans="1:9" ht="18" customHeight="1" x14ac:dyDescent="0.15">
      <c r="A150" s="387"/>
      <c r="B150" s="20"/>
      <c r="C150" s="43"/>
      <c r="D150" s="387" t="s">
        <v>1102</v>
      </c>
      <c r="E150" s="395" t="s">
        <v>255</v>
      </c>
      <c r="F150" s="32">
        <f>SUM(磐田市!G14)</f>
        <v>30</v>
      </c>
      <c r="G150" s="33"/>
      <c r="H150" s="71"/>
      <c r="I150" s="206"/>
    </row>
    <row r="151" spans="1:9" ht="18" customHeight="1" x14ac:dyDescent="0.15">
      <c r="A151" s="9" t="s">
        <v>223</v>
      </c>
      <c r="B151" s="17">
        <f>SUM(F151:F163)</f>
        <v>34090</v>
      </c>
      <c r="C151" s="42">
        <f>SUM(G151:G163)</f>
        <v>0</v>
      </c>
      <c r="D151" s="54" t="s">
        <v>737</v>
      </c>
      <c r="E151" s="55" t="s">
        <v>240</v>
      </c>
      <c r="F151" s="18">
        <f>SUM(森町・袋井市!G16)</f>
        <v>100</v>
      </c>
      <c r="G151" s="19"/>
      <c r="H151" s="13"/>
      <c r="I151" s="206">
        <v>22216</v>
      </c>
    </row>
    <row r="152" spans="1:9" ht="18" customHeight="1" x14ac:dyDescent="0.15">
      <c r="A152" s="387"/>
      <c r="B152" s="20"/>
      <c r="C152" s="43"/>
      <c r="D152" s="56" t="s">
        <v>666</v>
      </c>
      <c r="E152" s="395" t="s">
        <v>241</v>
      </c>
      <c r="F152" s="21">
        <f>SUM(森町・袋井市!G19)</f>
        <v>170</v>
      </c>
      <c r="G152" s="22"/>
      <c r="H152" s="14"/>
      <c r="I152" s="8">
        <v>22216</v>
      </c>
    </row>
    <row r="153" spans="1:9" ht="18" customHeight="1" x14ac:dyDescent="0.15">
      <c r="A153" s="387"/>
      <c r="B153" s="20"/>
      <c r="C153" s="43"/>
      <c r="D153" s="56" t="s">
        <v>1101</v>
      </c>
      <c r="E153" s="395" t="s">
        <v>221</v>
      </c>
      <c r="F153" s="21">
        <f>SUM(森町・袋井市!G30)</f>
        <v>50</v>
      </c>
      <c r="G153" s="22"/>
      <c r="H153" s="14"/>
      <c r="I153" s="209"/>
    </row>
    <row r="154" spans="1:9" ht="18" customHeight="1" x14ac:dyDescent="0.15">
      <c r="A154" s="387"/>
      <c r="B154" s="20"/>
      <c r="C154" s="43"/>
      <c r="D154" s="56" t="s">
        <v>669</v>
      </c>
      <c r="E154" s="395" t="s">
        <v>255</v>
      </c>
      <c r="F154" s="21">
        <f>SUM(磐田市!G7:G13,磐田市!G15)</f>
        <v>5570</v>
      </c>
      <c r="G154" s="22"/>
      <c r="H154" s="14"/>
      <c r="I154" s="1">
        <v>22211</v>
      </c>
    </row>
    <row r="155" spans="1:9" ht="18" customHeight="1" x14ac:dyDescent="0.15">
      <c r="A155" s="387"/>
      <c r="B155" s="20"/>
      <c r="C155" s="43"/>
      <c r="D155" s="56" t="s">
        <v>1018</v>
      </c>
      <c r="E155" s="395" t="s">
        <v>125</v>
      </c>
      <c r="F155" s="21">
        <f>SUM(磐田市!D16)</f>
        <v>5400</v>
      </c>
      <c r="G155" s="22"/>
      <c r="H155" s="62"/>
      <c r="I155" s="206">
        <v>22211</v>
      </c>
    </row>
    <row r="156" spans="1:9" ht="18" customHeight="1" x14ac:dyDescent="0.15">
      <c r="A156" s="387"/>
      <c r="B156" s="20"/>
      <c r="C156" s="43"/>
      <c r="D156" s="56" t="s">
        <v>994</v>
      </c>
      <c r="E156" s="395" t="s">
        <v>123</v>
      </c>
      <c r="F156" s="21">
        <f>SUM(磐田市!D25)</f>
        <v>7100</v>
      </c>
      <c r="G156" s="22"/>
      <c r="H156" s="14"/>
      <c r="I156" s="206">
        <v>22211</v>
      </c>
    </row>
    <row r="157" spans="1:9" ht="18" customHeight="1" x14ac:dyDescent="0.15">
      <c r="A157" s="387"/>
      <c r="B157" s="20"/>
      <c r="C157" s="43"/>
      <c r="D157" s="56" t="s">
        <v>0</v>
      </c>
      <c r="E157" s="395" t="s">
        <v>221</v>
      </c>
      <c r="F157" s="21">
        <f>SUM(磐田市!D31)</f>
        <v>1200</v>
      </c>
      <c r="G157" s="22"/>
      <c r="H157" s="14"/>
      <c r="I157" s="10">
        <v>22211</v>
      </c>
    </row>
    <row r="158" spans="1:9" ht="18" customHeight="1" x14ac:dyDescent="0.15">
      <c r="A158" s="387"/>
      <c r="B158" s="20"/>
      <c r="C158" s="43"/>
      <c r="D158" s="56" t="s">
        <v>1096</v>
      </c>
      <c r="E158" s="395" t="s">
        <v>124</v>
      </c>
      <c r="F158" s="21">
        <f>SUM(磐田市!D32)</f>
        <v>3800</v>
      </c>
      <c r="G158" s="22"/>
      <c r="H158" s="14"/>
      <c r="I158" s="206">
        <v>22211</v>
      </c>
    </row>
    <row r="159" spans="1:9" ht="18" customHeight="1" x14ac:dyDescent="0.15">
      <c r="A159" s="387"/>
      <c r="B159" s="20"/>
      <c r="C159" s="43"/>
      <c r="D159" s="56" t="s">
        <v>739</v>
      </c>
      <c r="E159" s="395" t="s">
        <v>224</v>
      </c>
      <c r="F159" s="21">
        <f>SUM(磐田市!D38)</f>
        <v>2300</v>
      </c>
      <c r="G159" s="22"/>
      <c r="H159" s="14"/>
      <c r="I159" s="206">
        <v>22211</v>
      </c>
    </row>
    <row r="160" spans="1:9" ht="18" customHeight="1" x14ac:dyDescent="0.15">
      <c r="A160" s="387"/>
      <c r="B160" s="20"/>
      <c r="C160" s="43"/>
      <c r="D160" s="56" t="s">
        <v>670</v>
      </c>
      <c r="E160" s="395" t="s">
        <v>221</v>
      </c>
      <c r="F160" s="21">
        <f>SUM(磐田市!D40)</f>
        <v>2150</v>
      </c>
      <c r="G160" s="22"/>
      <c r="H160" s="14"/>
      <c r="I160" s="206">
        <v>22211</v>
      </c>
    </row>
    <row r="161" spans="1:9" ht="18" customHeight="1" x14ac:dyDescent="0.15">
      <c r="A161" s="387"/>
      <c r="B161" s="20"/>
      <c r="C161" s="43"/>
      <c r="D161" s="56" t="s">
        <v>937</v>
      </c>
      <c r="E161" s="395" t="s">
        <v>115</v>
      </c>
      <c r="F161" s="21">
        <f>SUM(磐田市!D43)</f>
        <v>3000</v>
      </c>
      <c r="G161" s="22"/>
      <c r="H161" s="14"/>
      <c r="I161" s="206">
        <v>22211</v>
      </c>
    </row>
    <row r="162" spans="1:9" ht="18" customHeight="1" x14ac:dyDescent="0.15">
      <c r="A162" s="387"/>
      <c r="B162" s="20"/>
      <c r="C162" s="43"/>
      <c r="D162" s="56" t="s">
        <v>671</v>
      </c>
      <c r="E162" s="395" t="s">
        <v>221</v>
      </c>
      <c r="F162" s="21">
        <f>SUM(磐田市!D46)</f>
        <v>1500</v>
      </c>
      <c r="G162" s="22"/>
      <c r="H162" s="14"/>
      <c r="I162" s="206">
        <v>22211</v>
      </c>
    </row>
    <row r="163" spans="1:9" ht="18" customHeight="1" x14ac:dyDescent="0.15">
      <c r="A163" s="57"/>
      <c r="B163" s="23"/>
      <c r="C163" s="44"/>
      <c r="D163" s="58" t="s">
        <v>1126</v>
      </c>
      <c r="E163" s="59" t="s">
        <v>115</v>
      </c>
      <c r="F163" s="24">
        <f>SUM(浜松市笠井・浜北､天竜!D35)</f>
        <v>1750</v>
      </c>
      <c r="G163" s="25"/>
      <c r="H163" s="15"/>
      <c r="I163" s="206">
        <v>22211</v>
      </c>
    </row>
    <row r="164" spans="1:9" ht="18" customHeight="1" x14ac:dyDescent="0.15">
      <c r="A164" s="387" t="s">
        <v>236</v>
      </c>
      <c r="B164" s="20">
        <f>SUM(F164:F193)</f>
        <v>172600</v>
      </c>
      <c r="C164" s="43">
        <f>SUM(G164:G193)</f>
        <v>0</v>
      </c>
      <c r="D164" s="6" t="s">
        <v>1031</v>
      </c>
      <c r="E164" s="72" t="s">
        <v>125</v>
      </c>
      <c r="F164" s="35">
        <f>SUM(浜松市浜松①②!D7)</f>
        <v>13300</v>
      </c>
      <c r="G164" s="36"/>
      <c r="H164" s="16"/>
      <c r="I164" s="206">
        <v>22211</v>
      </c>
    </row>
    <row r="165" spans="1:9" ht="18" customHeight="1" x14ac:dyDescent="0.15">
      <c r="A165" s="387"/>
      <c r="B165" s="20"/>
      <c r="C165" s="43"/>
      <c r="D165" s="56" t="s">
        <v>1081</v>
      </c>
      <c r="E165" s="395" t="s">
        <v>256</v>
      </c>
      <c r="F165" s="21">
        <f>SUM(浜松市浜松①②!D12)</f>
        <v>2900</v>
      </c>
      <c r="G165" s="22"/>
      <c r="H165" s="14"/>
      <c r="I165" s="8">
        <v>22211</v>
      </c>
    </row>
    <row r="166" spans="1:9" ht="18" customHeight="1" x14ac:dyDescent="0.15">
      <c r="A166" s="387"/>
      <c r="B166" s="20"/>
      <c r="C166" s="43"/>
      <c r="D166" s="56" t="s">
        <v>1032</v>
      </c>
      <c r="E166" s="395" t="s">
        <v>124</v>
      </c>
      <c r="F166" s="21">
        <f>SUM(浜松市浜松①②!D15)</f>
        <v>9000</v>
      </c>
      <c r="G166" s="22"/>
      <c r="H166" s="14"/>
      <c r="I166" s="3">
        <v>22131</v>
      </c>
    </row>
    <row r="167" spans="1:9" ht="18" customHeight="1" x14ac:dyDescent="0.15">
      <c r="A167" s="387"/>
      <c r="B167" s="20"/>
      <c r="C167" s="43"/>
      <c r="D167" s="56" t="s">
        <v>1</v>
      </c>
      <c r="E167" s="395" t="s">
        <v>123</v>
      </c>
      <c r="F167" s="21">
        <f>SUM(浜松市浜松①②!D25)</f>
        <v>3400</v>
      </c>
      <c r="G167" s="22"/>
      <c r="H167" s="14"/>
      <c r="I167" s="206">
        <v>22131</v>
      </c>
    </row>
    <row r="168" spans="1:9" ht="18" customHeight="1" x14ac:dyDescent="0.15">
      <c r="A168" s="387"/>
      <c r="B168" s="20"/>
      <c r="C168" s="43"/>
      <c r="D168" s="56" t="s">
        <v>2</v>
      </c>
      <c r="E168" s="395" t="s">
        <v>123</v>
      </c>
      <c r="F168" s="21">
        <f>SUM(浜松市浜松①②!D26)</f>
        <v>7400</v>
      </c>
      <c r="G168" s="22"/>
      <c r="H168" s="14"/>
      <c r="I168" s="206">
        <v>22134</v>
      </c>
    </row>
    <row r="169" spans="1:9" ht="18" customHeight="1" x14ac:dyDescent="0.15">
      <c r="A169" s="387"/>
      <c r="B169" s="20"/>
      <c r="C169" s="43"/>
      <c r="D169" s="56" t="s">
        <v>3</v>
      </c>
      <c r="E169" s="395" t="s">
        <v>123</v>
      </c>
      <c r="F169" s="21">
        <f>SUM(浜松市浜松①②!D31)</f>
        <v>9400</v>
      </c>
      <c r="G169" s="22"/>
      <c r="H169" s="14"/>
      <c r="I169" s="206">
        <v>22131</v>
      </c>
    </row>
    <row r="170" spans="1:9" ht="18" customHeight="1" x14ac:dyDescent="0.15">
      <c r="A170" s="387"/>
      <c r="B170" s="20"/>
      <c r="C170" s="43"/>
      <c r="D170" s="56" t="s">
        <v>672</v>
      </c>
      <c r="E170" s="395" t="s">
        <v>123</v>
      </c>
      <c r="F170" s="21">
        <f>SUM(浜松市浜松①②!D36)</f>
        <v>7350</v>
      </c>
      <c r="G170" s="22"/>
      <c r="H170" s="14"/>
      <c r="I170" s="206">
        <v>22131</v>
      </c>
    </row>
    <row r="171" spans="1:9" ht="18" customHeight="1" x14ac:dyDescent="0.15">
      <c r="A171" s="387"/>
      <c r="B171" s="20"/>
      <c r="C171" s="43"/>
      <c r="D171" s="56" t="s">
        <v>4</v>
      </c>
      <c r="E171" s="395" t="s">
        <v>123</v>
      </c>
      <c r="F171" s="21">
        <f>SUM(浜松市浜松①②!D40)</f>
        <v>4200</v>
      </c>
      <c r="G171" s="22"/>
      <c r="H171" s="14"/>
      <c r="I171" s="206">
        <v>22135</v>
      </c>
    </row>
    <row r="172" spans="1:9" ht="18" customHeight="1" x14ac:dyDescent="0.15">
      <c r="A172" s="387"/>
      <c r="B172" s="20"/>
      <c r="C172" s="43"/>
      <c r="D172" s="56" t="s">
        <v>1003</v>
      </c>
      <c r="E172" s="395" t="s">
        <v>115</v>
      </c>
      <c r="F172" s="21">
        <f>浜松市浜松①②!D52</f>
        <v>9600</v>
      </c>
      <c r="G172" s="22"/>
      <c r="H172" s="14"/>
      <c r="I172" s="206">
        <v>22134</v>
      </c>
    </row>
    <row r="173" spans="1:9" ht="18" customHeight="1" x14ac:dyDescent="0.15">
      <c r="A173" s="387"/>
      <c r="B173" s="20"/>
      <c r="C173" s="43"/>
      <c r="D173" s="56" t="s">
        <v>740</v>
      </c>
      <c r="E173" s="395" t="s">
        <v>221</v>
      </c>
      <c r="F173" s="21">
        <f>浜松市浜松①②!D55</f>
        <v>35600</v>
      </c>
      <c r="G173" s="22"/>
      <c r="H173" s="14"/>
      <c r="I173" s="206">
        <v>22131</v>
      </c>
    </row>
    <row r="174" spans="1:9" ht="18" customHeight="1" x14ac:dyDescent="0.15">
      <c r="A174" s="387"/>
      <c r="B174" s="20"/>
      <c r="C174" s="43"/>
      <c r="D174" s="56" t="s">
        <v>678</v>
      </c>
      <c r="E174" s="395" t="s">
        <v>115</v>
      </c>
      <c r="F174" s="21">
        <f>浜松市浜松①②!D73</f>
        <v>8500</v>
      </c>
      <c r="G174" s="22"/>
      <c r="H174" s="14"/>
      <c r="I174" s="206">
        <v>22132</v>
      </c>
    </row>
    <row r="175" spans="1:9" ht="18" customHeight="1" x14ac:dyDescent="0.15">
      <c r="A175" s="387"/>
      <c r="B175" s="20"/>
      <c r="C175" s="43"/>
      <c r="D175" s="56" t="s">
        <v>673</v>
      </c>
      <c r="E175" s="395" t="s">
        <v>115</v>
      </c>
      <c r="F175" s="21">
        <f>浜松市浜松①②!D77</f>
        <v>1750</v>
      </c>
      <c r="G175" s="22"/>
      <c r="H175" s="14"/>
      <c r="I175" s="206">
        <v>22134</v>
      </c>
    </row>
    <row r="176" spans="1:9" ht="18" customHeight="1" x14ac:dyDescent="0.15">
      <c r="A176" s="387"/>
      <c r="B176" s="20"/>
      <c r="C176" s="43"/>
      <c r="D176" s="56" t="s">
        <v>675</v>
      </c>
      <c r="E176" s="395" t="s">
        <v>124</v>
      </c>
      <c r="F176" s="21">
        <f>SUM(浜松市笠井・浜北､天竜!D7)</f>
        <v>5200</v>
      </c>
      <c r="G176" s="22"/>
      <c r="H176" s="14"/>
      <c r="I176" s="206">
        <v>22133</v>
      </c>
    </row>
    <row r="177" spans="1:9" ht="18" customHeight="1" x14ac:dyDescent="0.15">
      <c r="A177" s="387"/>
      <c r="B177" s="20"/>
      <c r="C177" s="43"/>
      <c r="D177" s="56" t="s">
        <v>741</v>
      </c>
      <c r="E177" s="395" t="s">
        <v>257</v>
      </c>
      <c r="F177" s="21">
        <f>SUM(浜松市笠井・浜北､天竜!D14)</f>
        <v>3800</v>
      </c>
      <c r="G177" s="22"/>
      <c r="H177" s="14"/>
      <c r="I177" s="206">
        <v>22133</v>
      </c>
    </row>
    <row r="178" spans="1:9" ht="18" customHeight="1" x14ac:dyDescent="0.15">
      <c r="A178" s="387"/>
      <c r="B178" s="20"/>
      <c r="C178" s="43"/>
      <c r="D178" s="56" t="s">
        <v>742</v>
      </c>
      <c r="E178" s="395" t="s">
        <v>257</v>
      </c>
      <c r="F178" s="21">
        <f>SUM(浜松市笠井・浜北､天竜!D16)</f>
        <v>11900</v>
      </c>
      <c r="G178" s="22"/>
      <c r="H178" s="14"/>
      <c r="I178" s="206">
        <v>22136</v>
      </c>
    </row>
    <row r="179" spans="1:9" ht="18" customHeight="1" x14ac:dyDescent="0.15">
      <c r="A179" s="387"/>
      <c r="B179" s="20"/>
      <c r="C179" s="43"/>
      <c r="D179" s="56" t="s">
        <v>674</v>
      </c>
      <c r="E179" s="395" t="s">
        <v>257</v>
      </c>
      <c r="F179" s="21">
        <f>SUM(浜松市笠井・浜北､天竜!D23)</f>
        <v>6150</v>
      </c>
      <c r="G179" s="22"/>
      <c r="H179" s="14"/>
      <c r="I179" s="206">
        <v>22132</v>
      </c>
    </row>
    <row r="180" spans="1:9" ht="18" customHeight="1" x14ac:dyDescent="0.15">
      <c r="A180" s="387"/>
      <c r="B180" s="20"/>
      <c r="C180" s="43"/>
      <c r="D180" s="56" t="s">
        <v>1127</v>
      </c>
      <c r="E180" s="395" t="s">
        <v>115</v>
      </c>
      <c r="F180" s="21">
        <f>SUM(浜松市笠井・浜北､天竜!D32)</f>
        <v>6700</v>
      </c>
      <c r="G180" s="22"/>
      <c r="H180" s="62"/>
      <c r="I180" s="206">
        <v>22132</v>
      </c>
    </row>
    <row r="181" spans="1:9" ht="18" customHeight="1" x14ac:dyDescent="0.15">
      <c r="A181" s="387"/>
      <c r="B181" s="20"/>
      <c r="C181" s="43"/>
      <c r="D181" s="56" t="s">
        <v>1128</v>
      </c>
      <c r="E181" s="395" t="s">
        <v>1131</v>
      </c>
      <c r="F181" s="21">
        <f>SUM(浜松市笠井・浜北､天竜!D36)</f>
        <v>200</v>
      </c>
      <c r="G181" s="22"/>
      <c r="H181" s="62"/>
      <c r="I181" s="206"/>
    </row>
    <row r="182" spans="1:9" ht="18" customHeight="1" x14ac:dyDescent="0.15">
      <c r="A182" s="387"/>
      <c r="B182" s="20"/>
      <c r="C182" s="43"/>
      <c r="D182" s="56" t="s">
        <v>1129</v>
      </c>
      <c r="E182" s="395" t="s">
        <v>1131</v>
      </c>
      <c r="F182" s="21">
        <f>SUM(浜松市笠井・浜北､天竜!D37)</f>
        <v>600</v>
      </c>
      <c r="G182" s="22"/>
      <c r="H182" s="62"/>
      <c r="I182" s="206"/>
    </row>
    <row r="183" spans="1:9" ht="17.25" customHeight="1" x14ac:dyDescent="0.15">
      <c r="A183" s="387"/>
      <c r="B183" s="20"/>
      <c r="C183" s="43"/>
      <c r="D183" s="56" t="s">
        <v>1130</v>
      </c>
      <c r="E183" s="395" t="s">
        <v>1107</v>
      </c>
      <c r="F183" s="21">
        <f>SUM(浜松市笠井・浜北､天竜!D38)</f>
        <v>1350</v>
      </c>
      <c r="G183" s="22"/>
      <c r="H183" s="62"/>
      <c r="I183" s="206"/>
    </row>
    <row r="184" spans="1:9" ht="18" customHeight="1" x14ac:dyDescent="0.15">
      <c r="A184" s="387"/>
      <c r="B184" s="20"/>
      <c r="C184" s="43"/>
      <c r="D184" s="56" t="s">
        <v>1133</v>
      </c>
      <c r="E184" s="395" t="s">
        <v>115</v>
      </c>
      <c r="F184" s="21">
        <f>SUM(浜松市笠井・浜北､天竜!D39)</f>
        <v>500</v>
      </c>
      <c r="G184" s="22"/>
      <c r="H184" s="14"/>
      <c r="I184" s="206">
        <v>22136</v>
      </c>
    </row>
    <row r="185" spans="1:9" ht="17.25" customHeight="1" x14ac:dyDescent="0.15">
      <c r="A185" s="387"/>
      <c r="B185" s="20"/>
      <c r="C185" s="43"/>
      <c r="D185" s="56" t="s">
        <v>1002</v>
      </c>
      <c r="E185" s="395" t="s">
        <v>258</v>
      </c>
      <c r="F185" s="21">
        <f>SUM(浜松市雄踏・舞阪・引佐､湖西市!D7)</f>
        <v>3000</v>
      </c>
      <c r="G185" s="22"/>
      <c r="H185" s="14"/>
      <c r="I185" s="10">
        <v>22137</v>
      </c>
    </row>
    <row r="186" spans="1:9" ht="18" customHeight="1" x14ac:dyDescent="0.15">
      <c r="A186" s="387"/>
      <c r="B186" s="20"/>
      <c r="C186" s="43"/>
      <c r="D186" s="56" t="s">
        <v>722</v>
      </c>
      <c r="E186" s="395" t="s">
        <v>124</v>
      </c>
      <c r="F186" s="21">
        <f>SUM(浜松市雄踏・舞阪・引佐､湖西市!D9)</f>
        <v>4150</v>
      </c>
      <c r="G186" s="22"/>
      <c r="H186" s="14"/>
      <c r="I186" s="206">
        <v>22137</v>
      </c>
    </row>
    <row r="187" spans="1:9" ht="18" customHeight="1" x14ac:dyDescent="0.15">
      <c r="A187" s="387"/>
      <c r="B187" s="20"/>
      <c r="C187" s="43"/>
      <c r="D187" s="56" t="s">
        <v>679</v>
      </c>
      <c r="E187" s="395" t="s">
        <v>258</v>
      </c>
      <c r="F187" s="21">
        <f>SUM(浜松市雄踏・舞阪・引佐､湖西市!D14)</f>
        <v>3350</v>
      </c>
      <c r="G187" s="22"/>
      <c r="H187" s="14"/>
      <c r="I187" s="206">
        <v>22133</v>
      </c>
    </row>
    <row r="188" spans="1:9" ht="18" customHeight="1" x14ac:dyDescent="0.15">
      <c r="A188" s="387"/>
      <c r="B188" s="20"/>
      <c r="C188" s="43"/>
      <c r="D188" s="56" t="s">
        <v>1105</v>
      </c>
      <c r="E188" s="395" t="s">
        <v>115</v>
      </c>
      <c r="F188" s="21">
        <f>SUM(浜松市雄踏・舞阪・引佐､湖西市!G38)</f>
        <v>650</v>
      </c>
      <c r="G188" s="22"/>
      <c r="H188" s="14"/>
      <c r="I188" s="206">
        <v>22133</v>
      </c>
    </row>
    <row r="189" spans="1:9" ht="18" customHeight="1" x14ac:dyDescent="0.15">
      <c r="A189" s="387"/>
      <c r="B189" s="20"/>
      <c r="C189" s="43"/>
      <c r="D189" s="56" t="s">
        <v>743</v>
      </c>
      <c r="E189" s="395" t="s">
        <v>115</v>
      </c>
      <c r="F189" s="21">
        <f>SUM(浜松市雄踏・舞阪・引佐､湖西市!D21)</f>
        <v>2150</v>
      </c>
      <c r="G189" s="22"/>
      <c r="H189" s="14"/>
      <c r="I189" s="206">
        <v>22133</v>
      </c>
    </row>
    <row r="190" spans="1:9" ht="18" customHeight="1" x14ac:dyDescent="0.15">
      <c r="A190" s="387"/>
      <c r="B190" s="20"/>
      <c r="C190" s="43"/>
      <c r="D190" s="56" t="s">
        <v>721</v>
      </c>
      <c r="E190" s="395" t="s">
        <v>115</v>
      </c>
      <c r="F190" s="21">
        <f>SUM(浜松市雄踏・舞阪・引佐､湖西市!D22)</f>
        <v>1200</v>
      </c>
      <c r="G190" s="22"/>
      <c r="H190" s="14"/>
      <c r="I190" s="206">
        <v>22221</v>
      </c>
    </row>
    <row r="191" spans="1:9" ht="18" customHeight="1" x14ac:dyDescent="0.15">
      <c r="A191" s="387"/>
      <c r="B191" s="20"/>
      <c r="C191" s="43"/>
      <c r="D191" s="56" t="s">
        <v>676</v>
      </c>
      <c r="E191" s="395" t="s">
        <v>115</v>
      </c>
      <c r="F191" s="21">
        <f>SUM(浜松市雄踏・舞阪・引佐､湖西市!D23)</f>
        <v>2500</v>
      </c>
      <c r="G191" s="22"/>
      <c r="H191" s="14"/>
      <c r="I191" s="206">
        <v>22135</v>
      </c>
    </row>
    <row r="192" spans="1:9" ht="18" customHeight="1" x14ac:dyDescent="0.15">
      <c r="A192" s="387"/>
      <c r="B192" s="20"/>
      <c r="C192" s="43"/>
      <c r="D192" s="56" t="s">
        <v>744</v>
      </c>
      <c r="E192" s="395" t="s">
        <v>221</v>
      </c>
      <c r="F192" s="21">
        <f>SUM(浜松市雄踏・舞阪・引佐､湖西市!D26)</f>
        <v>1900</v>
      </c>
      <c r="G192" s="22"/>
      <c r="H192" s="14"/>
      <c r="I192" s="206">
        <v>22135</v>
      </c>
    </row>
    <row r="193" spans="1:9" ht="18" customHeight="1" x14ac:dyDescent="0.15">
      <c r="A193" s="57"/>
      <c r="B193" s="23"/>
      <c r="C193" s="44"/>
      <c r="D193" s="58" t="s">
        <v>677</v>
      </c>
      <c r="E193" s="59" t="s">
        <v>115</v>
      </c>
      <c r="F193" s="24">
        <f>SUM(浜松市雄踏・舞阪・引佐､湖西市!D28)</f>
        <v>4900</v>
      </c>
      <c r="G193" s="25"/>
      <c r="H193" s="15"/>
      <c r="I193" s="206">
        <v>22135</v>
      </c>
    </row>
    <row r="194" spans="1:9" ht="18" customHeight="1" x14ac:dyDescent="0.15">
      <c r="A194" s="387" t="s">
        <v>235</v>
      </c>
      <c r="B194" s="20">
        <f>SUM(F194:F197)</f>
        <v>12350</v>
      </c>
      <c r="C194" s="43">
        <f>SUM(G194:G197)</f>
        <v>0</v>
      </c>
      <c r="D194" s="63" t="s">
        <v>1105</v>
      </c>
      <c r="E194" s="64" t="s">
        <v>115</v>
      </c>
      <c r="F194" s="26">
        <f>浜松市雄踏・舞阪・引佐､湖西市!G37</f>
        <v>4200</v>
      </c>
      <c r="G194" s="27"/>
      <c r="H194" s="65"/>
      <c r="I194" s="206">
        <v>22135</v>
      </c>
    </row>
    <row r="195" spans="1:9" ht="18" customHeight="1" x14ac:dyDescent="0.15">
      <c r="A195" s="387"/>
      <c r="B195" s="20"/>
      <c r="C195" s="43"/>
      <c r="D195" s="56" t="s">
        <v>1007</v>
      </c>
      <c r="E195" s="395" t="s">
        <v>124</v>
      </c>
      <c r="F195" s="21">
        <f>SUM(浜松市雄踏・舞阪・引佐､湖西市!D39)</f>
        <v>1500</v>
      </c>
      <c r="G195" s="22"/>
      <c r="H195" s="14"/>
      <c r="I195" s="8">
        <v>22135</v>
      </c>
    </row>
    <row r="196" spans="1:9" ht="18" customHeight="1" x14ac:dyDescent="0.15">
      <c r="A196" s="387"/>
      <c r="B196" s="20"/>
      <c r="C196" s="43"/>
      <c r="D196" s="56" t="s">
        <v>723</v>
      </c>
      <c r="E196" s="395" t="s">
        <v>265</v>
      </c>
      <c r="F196" s="21">
        <f>SUM(浜松市雄踏・舞阪・引佐､湖西市!D40)</f>
        <v>4100</v>
      </c>
      <c r="G196" s="22"/>
      <c r="H196" s="14"/>
      <c r="I196" s="2">
        <v>22221</v>
      </c>
    </row>
    <row r="197" spans="1:9" ht="18" customHeight="1" x14ac:dyDescent="0.15">
      <c r="A197" s="57"/>
      <c r="B197" s="23"/>
      <c r="C197" s="44"/>
      <c r="D197" s="58" t="s">
        <v>724</v>
      </c>
      <c r="E197" s="59" t="s">
        <v>265</v>
      </c>
      <c r="F197" s="24">
        <f>SUM(浜松市雄踏・舞阪・引佐､湖西市!D43)</f>
        <v>2550</v>
      </c>
      <c r="G197" s="25"/>
      <c r="H197" s="15"/>
      <c r="I197" s="206">
        <v>22221</v>
      </c>
    </row>
    <row r="198" spans="1:9" ht="18" customHeight="1" x14ac:dyDescent="0.15">
      <c r="A198" s="66"/>
      <c r="B198" s="455">
        <f>SUM(B7:B197)</f>
        <v>761850</v>
      </c>
      <c r="C198" s="45">
        <f>SUM(C7:C197)</f>
        <v>0</v>
      </c>
      <c r="D198" s="67"/>
      <c r="E198" s="456"/>
      <c r="F198" s="39">
        <f>SUM(F7:F197)</f>
        <v>761850</v>
      </c>
      <c r="G198" s="40"/>
      <c r="H198" s="73"/>
      <c r="I198" s="206">
        <v>22221</v>
      </c>
    </row>
    <row r="199" spans="1:9" ht="18" customHeight="1" x14ac:dyDescent="0.15">
      <c r="I199" s="8">
        <v>22221</v>
      </c>
    </row>
    <row r="200" spans="1:9" ht="18" customHeight="1" x14ac:dyDescent="0.15">
      <c r="I200" s="74"/>
    </row>
  </sheetData>
  <mergeCells count="2">
    <mergeCell ref="A1:B1"/>
    <mergeCell ref="C1:H1"/>
  </mergeCells>
  <phoneticPr fontId="2"/>
  <printOptions horizontalCentered="1"/>
  <pageMargins left="0" right="0" top="0.35" bottom="0.39370078740157483" header="0.56999999999999995" footer="0.51181102362204722"/>
  <pageSetup paperSize="9" scale="89" orientation="portrait" r:id="rId1"/>
  <headerFooter alignWithMargins="0"/>
  <rowBreaks count="4" manualBreakCount="4">
    <brk id="39" max="7" man="1"/>
    <brk id="80" max="7" man="1"/>
    <brk id="120" max="7" man="1"/>
    <brk id="163" max="7" man="1"/>
  </rowBreaks>
  <ignoredErrors>
    <ignoredError sqref="F189:F193 F195:F197 F176:F179 F35 F42 F37 F94 F59:F63 F96:F98 F184:F187 F54:F57 F67:F78 F155:F162 F87:F91 F109:F110 F151:F152 F148:F149 F38 F99:F107 F111:F146 F83:F85 F79:F80 F81:F82"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5:J46"/>
  <sheetViews>
    <sheetView showGridLines="0" zoomScale="85" zoomScaleNormal="85" workbookViewId="0"/>
  </sheetViews>
  <sheetFormatPr defaultRowHeight="13.5" x14ac:dyDescent="0.15"/>
  <sheetData>
    <row r="35" spans="1:10" ht="18" x14ac:dyDescent="0.15">
      <c r="B35" s="398"/>
    </row>
    <row r="36" spans="1:10" ht="15.75" x14ac:dyDescent="0.15">
      <c r="A36" s="409" t="s">
        <v>1062</v>
      </c>
      <c r="B36" s="406"/>
    </row>
    <row r="37" spans="1:10" ht="18" customHeight="1" x14ac:dyDescent="0.15">
      <c r="A37" s="409" t="s">
        <v>1054</v>
      </c>
      <c r="B37" s="407"/>
      <c r="C37" s="404"/>
      <c r="D37" s="404"/>
      <c r="E37" s="402"/>
      <c r="F37" s="400"/>
      <c r="G37" s="400"/>
      <c r="H37" s="399"/>
      <c r="I37" s="399"/>
      <c r="J37" s="399"/>
    </row>
    <row r="38" spans="1:10" ht="18" customHeight="1" x14ac:dyDescent="0.15">
      <c r="A38" s="409" t="s">
        <v>1055</v>
      </c>
      <c r="B38" s="407"/>
      <c r="C38" s="404"/>
      <c r="D38" s="404"/>
      <c r="E38" s="402"/>
      <c r="F38" s="400"/>
      <c r="G38" s="400"/>
      <c r="H38" s="399"/>
      <c r="I38" s="399"/>
      <c r="J38" s="399"/>
    </row>
    <row r="39" spans="1:10" ht="18" customHeight="1" x14ac:dyDescent="0.15">
      <c r="A39" s="409" t="s">
        <v>1056</v>
      </c>
      <c r="B39" s="407"/>
      <c r="C39" s="404"/>
      <c r="D39" s="404"/>
      <c r="E39" s="402"/>
      <c r="F39" s="400"/>
      <c r="G39" s="400"/>
      <c r="H39" s="399"/>
      <c r="I39" s="399"/>
      <c r="J39" s="399"/>
    </row>
    <row r="40" spans="1:10" ht="18" customHeight="1" x14ac:dyDescent="0.15">
      <c r="A40" s="409" t="s">
        <v>1057</v>
      </c>
      <c r="B40" s="407"/>
      <c r="C40" s="404"/>
      <c r="D40" s="404"/>
      <c r="E40" s="402"/>
      <c r="F40" s="400"/>
      <c r="G40" s="400"/>
      <c r="H40" s="399"/>
      <c r="I40" s="399"/>
      <c r="J40" s="399"/>
    </row>
    <row r="41" spans="1:10" ht="18" customHeight="1" x14ac:dyDescent="0.15">
      <c r="A41" s="409" t="s">
        <v>1058</v>
      </c>
      <c r="B41" s="407"/>
      <c r="C41" s="404"/>
      <c r="D41" s="404"/>
      <c r="E41" s="402"/>
      <c r="F41" s="400"/>
      <c r="G41" s="400"/>
      <c r="H41" s="399"/>
      <c r="I41" s="399"/>
      <c r="J41" s="399"/>
    </row>
    <row r="42" spans="1:10" ht="18" customHeight="1" x14ac:dyDescent="0.15">
      <c r="A42" s="409" t="s">
        <v>1059</v>
      </c>
      <c r="B42" s="407"/>
      <c r="C42" s="404"/>
      <c r="D42" s="404"/>
      <c r="E42" s="402"/>
      <c r="F42" s="400"/>
      <c r="G42" s="400"/>
      <c r="H42" s="399"/>
      <c r="I42" s="399"/>
      <c r="J42" s="399"/>
    </row>
    <row r="43" spans="1:10" ht="18" customHeight="1" x14ac:dyDescent="0.15">
      <c r="A43" s="409"/>
      <c r="B43" s="407"/>
      <c r="C43" s="404"/>
      <c r="D43" s="404"/>
      <c r="E43" s="402"/>
      <c r="F43" s="400"/>
      <c r="G43" s="400"/>
      <c r="H43" s="399"/>
      <c r="I43" s="399"/>
      <c r="J43" s="399"/>
    </row>
    <row r="44" spans="1:10" ht="18" customHeight="1" x14ac:dyDescent="0.15">
      <c r="A44" s="409" t="s">
        <v>1060</v>
      </c>
      <c r="B44" s="407"/>
      <c r="C44" s="404"/>
      <c r="D44" s="404"/>
      <c r="E44" s="402"/>
      <c r="F44" s="400"/>
      <c r="G44" s="400"/>
      <c r="H44" s="399"/>
      <c r="I44" s="399"/>
      <c r="J44" s="399"/>
    </row>
    <row r="45" spans="1:10" ht="18" customHeight="1" x14ac:dyDescent="0.15">
      <c r="A45" s="409" t="s">
        <v>1061</v>
      </c>
      <c r="B45" s="408"/>
      <c r="C45" s="405"/>
      <c r="D45" s="405"/>
      <c r="E45" s="403"/>
      <c r="F45" s="401"/>
      <c r="G45" s="401"/>
    </row>
    <row r="46" spans="1:10" ht="17.25" x14ac:dyDescent="0.15">
      <c r="A46" s="399"/>
    </row>
  </sheetData>
  <phoneticPr fontId="2"/>
  <pageMargins left="0.70866141732283472" right="0.70866141732283472" top="0.74803149606299213" bottom="0.74803149606299213" header="0.31496062992125984" footer="0.31496062992125984"/>
  <pageSetup paperSize="9" scale="99" orientation="portrait" r:id="rId1"/>
  <drawing r:id="rId2"/>
  <legacyDrawing r:id="rId3"/>
  <oleObjects>
    <mc:AlternateContent xmlns:mc="http://schemas.openxmlformats.org/markup-compatibility/2006">
      <mc:Choice Requires="x14">
        <oleObject progId="Word.Document.12" shapeId="338947" r:id="rId4">
          <objectPr defaultSize="0" autoPict="0" r:id="rId5">
            <anchor moveWithCells="1">
              <from>
                <xdr:col>3</xdr:col>
                <xdr:colOff>104775</xdr:colOff>
                <xdr:row>31</xdr:row>
                <xdr:rowOff>152400</xdr:rowOff>
              </from>
              <to>
                <xdr:col>7</xdr:col>
                <xdr:colOff>295275</xdr:colOff>
                <xdr:row>34</xdr:row>
                <xdr:rowOff>104775</xdr:rowOff>
              </to>
            </anchor>
          </objectPr>
        </oleObject>
      </mc:Choice>
      <mc:Fallback>
        <oleObject progId="Word.Document.12" shapeId="338947"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D33"/>
  <sheetViews>
    <sheetView zoomScale="85" zoomScaleNormal="85" workbookViewId="0"/>
  </sheetViews>
  <sheetFormatPr defaultRowHeight="12" x14ac:dyDescent="0.15"/>
  <cols>
    <col min="1" max="1" width="15.75" style="105" customWidth="1"/>
    <col min="2" max="2" width="45.625" style="105" customWidth="1"/>
    <col min="3" max="4" width="20.125" style="164" customWidth="1"/>
    <col min="5" max="16384" width="9" style="164"/>
  </cols>
  <sheetData>
    <row r="1" spans="1:4" ht="35.25" customHeight="1" x14ac:dyDescent="0.15">
      <c r="A1" s="104"/>
      <c r="B1" s="467" t="s">
        <v>187</v>
      </c>
      <c r="C1" s="467"/>
      <c r="D1" s="104"/>
    </row>
    <row r="2" spans="1:4" ht="20.100000000000001" customHeight="1" x14ac:dyDescent="0.2">
      <c r="A2" s="483" t="s">
        <v>188</v>
      </c>
      <c r="B2" s="484"/>
      <c r="C2" s="106" t="s">
        <v>189</v>
      </c>
      <c r="D2" s="163"/>
    </row>
    <row r="3" spans="1:4" s="165" customFormat="1" ht="20.100000000000001" customHeight="1" thickBot="1" x14ac:dyDescent="0.2">
      <c r="A3" s="484"/>
      <c r="B3" s="484"/>
      <c r="C3" s="475" t="s">
        <v>190</v>
      </c>
      <c r="D3" s="475"/>
    </row>
    <row r="4" spans="1:4" s="165" customFormat="1" ht="39.75" customHeight="1" x14ac:dyDescent="0.15">
      <c r="A4" s="107" t="s">
        <v>71</v>
      </c>
      <c r="B4" s="108"/>
      <c r="C4" s="109" t="s">
        <v>45</v>
      </c>
      <c r="D4" s="110"/>
    </row>
    <row r="5" spans="1:4" s="165" customFormat="1" ht="39.75" customHeight="1" x14ac:dyDescent="0.15">
      <c r="A5" s="111" t="s">
        <v>191</v>
      </c>
      <c r="B5" s="112"/>
      <c r="C5" s="113" t="s">
        <v>105</v>
      </c>
      <c r="D5" s="114"/>
    </row>
    <row r="6" spans="1:4" s="165" customFormat="1" ht="39.75" customHeight="1" thickBot="1" x14ac:dyDescent="0.2">
      <c r="A6" s="115" t="s">
        <v>46</v>
      </c>
      <c r="B6" s="116"/>
      <c r="C6" s="117" t="s">
        <v>192</v>
      </c>
      <c r="D6" s="118"/>
    </row>
    <row r="7" spans="1:4" s="165" customFormat="1" ht="39.75" customHeight="1" x14ac:dyDescent="0.15">
      <c r="A7" s="119" t="s">
        <v>193</v>
      </c>
      <c r="B7" s="120"/>
      <c r="C7" s="121" t="s">
        <v>47</v>
      </c>
      <c r="D7" s="122"/>
    </row>
    <row r="8" spans="1:4" s="165" customFormat="1" ht="39.950000000000003" customHeight="1" x14ac:dyDescent="0.15">
      <c r="A8" s="123" t="s">
        <v>48</v>
      </c>
      <c r="B8" s="124"/>
      <c r="C8" s="125" t="s">
        <v>49</v>
      </c>
      <c r="D8" s="126"/>
    </row>
    <row r="9" spans="1:4" s="166" customFormat="1" ht="39.950000000000003" customHeight="1" thickBot="1" x14ac:dyDescent="0.2">
      <c r="A9" s="127" t="s">
        <v>194</v>
      </c>
      <c r="B9" s="128"/>
      <c r="C9" s="129" t="s">
        <v>195</v>
      </c>
      <c r="D9" s="130"/>
    </row>
    <row r="10" spans="1:4" s="166" customFormat="1" ht="24.75" customHeight="1" x14ac:dyDescent="0.15">
      <c r="A10" s="131" t="s">
        <v>196</v>
      </c>
      <c r="B10" s="132"/>
      <c r="C10" s="476" t="s">
        <v>197</v>
      </c>
      <c r="D10" s="477"/>
    </row>
    <row r="11" spans="1:4" s="166" customFormat="1" ht="30" customHeight="1" thickBot="1" x14ac:dyDescent="0.2">
      <c r="A11" s="133" t="s">
        <v>198</v>
      </c>
      <c r="B11" s="134" t="s">
        <v>891</v>
      </c>
      <c r="C11" s="135" t="s">
        <v>50</v>
      </c>
      <c r="D11" s="136" t="s">
        <v>51</v>
      </c>
    </row>
    <row r="12" spans="1:4" s="166" customFormat="1" ht="30" customHeight="1" x14ac:dyDescent="0.15">
      <c r="A12" s="137" t="s">
        <v>276</v>
      </c>
      <c r="B12" s="478"/>
      <c r="C12" s="478"/>
      <c r="D12" s="479"/>
    </row>
    <row r="13" spans="1:4" s="166" customFormat="1" ht="30" customHeight="1" x14ac:dyDescent="0.15">
      <c r="A13" s="167"/>
      <c r="B13" s="480"/>
      <c r="C13" s="480"/>
      <c r="D13" s="481"/>
    </row>
    <row r="14" spans="1:4" s="166" customFormat="1" ht="30" customHeight="1" x14ac:dyDescent="0.15">
      <c r="A14" s="167"/>
      <c r="B14" s="480"/>
      <c r="C14" s="480"/>
      <c r="D14" s="481"/>
    </row>
    <row r="15" spans="1:4" s="166" customFormat="1" ht="30" customHeight="1" x14ac:dyDescent="0.15">
      <c r="A15" s="167"/>
      <c r="B15" s="480"/>
      <c r="C15" s="480"/>
      <c r="D15" s="481"/>
    </row>
    <row r="16" spans="1:4" s="166" customFormat="1" ht="30" customHeight="1" x14ac:dyDescent="0.15">
      <c r="A16" s="167"/>
      <c r="B16" s="480"/>
      <c r="C16" s="480"/>
      <c r="D16" s="481"/>
    </row>
    <row r="17" spans="1:4" s="166" customFormat="1" ht="30" customHeight="1" x14ac:dyDescent="0.15">
      <c r="A17" s="167"/>
      <c r="B17" s="480"/>
      <c r="C17" s="480"/>
      <c r="D17" s="481"/>
    </row>
    <row r="18" spans="1:4" s="166" customFormat="1" ht="30" customHeight="1" x14ac:dyDescent="0.15">
      <c r="A18" s="167"/>
      <c r="B18" s="480"/>
      <c r="C18" s="480"/>
      <c r="D18" s="481"/>
    </row>
    <row r="19" spans="1:4" s="166" customFormat="1" ht="30" customHeight="1" x14ac:dyDescent="0.15">
      <c r="A19" s="167"/>
      <c r="B19" s="480"/>
      <c r="C19" s="480"/>
      <c r="D19" s="481"/>
    </row>
    <row r="20" spans="1:4" s="166" customFormat="1" ht="30" customHeight="1" x14ac:dyDescent="0.15">
      <c r="A20" s="167"/>
      <c r="B20" s="480"/>
      <c r="C20" s="480"/>
      <c r="D20" s="481"/>
    </row>
    <row r="21" spans="1:4" s="166" customFormat="1" ht="30" customHeight="1" thickBot="1" x14ac:dyDescent="0.2">
      <c r="A21" s="168"/>
      <c r="B21" s="485" t="s">
        <v>52</v>
      </c>
      <c r="C21" s="485"/>
      <c r="D21" s="486"/>
    </row>
    <row r="22" spans="1:4" ht="24.95" customHeight="1" x14ac:dyDescent="0.15">
      <c r="A22" s="468" t="s">
        <v>1019</v>
      </c>
      <c r="B22" s="469"/>
      <c r="C22" s="469"/>
      <c r="D22" s="470"/>
    </row>
    <row r="23" spans="1:4" ht="24.95" customHeight="1" thickBot="1" x14ac:dyDescent="0.2">
      <c r="A23" s="471" t="s">
        <v>1020</v>
      </c>
      <c r="B23" s="472"/>
      <c r="C23" s="472"/>
      <c r="D23" s="473"/>
    </row>
    <row r="24" spans="1:4" ht="15.95" customHeight="1" x14ac:dyDescent="0.15">
      <c r="A24" s="169"/>
      <c r="B24" s="169"/>
      <c r="C24" s="169"/>
      <c r="D24" s="169" t="s">
        <v>951</v>
      </c>
    </row>
    <row r="25" spans="1:4" ht="15.95" customHeight="1" x14ac:dyDescent="0.15">
      <c r="A25" s="474" t="s">
        <v>284</v>
      </c>
      <c r="B25" s="474"/>
      <c r="C25" s="474"/>
      <c r="D25" s="474"/>
    </row>
    <row r="26" spans="1:4" ht="15.95" customHeight="1" x14ac:dyDescent="0.15">
      <c r="A26" s="78" t="s">
        <v>53</v>
      </c>
      <c r="B26" s="164"/>
    </row>
    <row r="27" spans="1:4" ht="15.95" customHeight="1" x14ac:dyDescent="0.15">
      <c r="A27" s="78" t="s">
        <v>180</v>
      </c>
      <c r="B27" s="78"/>
      <c r="C27" s="78"/>
      <c r="D27" s="78"/>
    </row>
    <row r="28" spans="1:4" ht="15.95" customHeight="1" x14ac:dyDescent="0.15">
      <c r="A28" s="78" t="s">
        <v>892</v>
      </c>
      <c r="B28" s="138"/>
      <c r="C28" s="138"/>
      <c r="D28" s="138"/>
    </row>
    <row r="29" spans="1:4" ht="15.95" customHeight="1" x14ac:dyDescent="0.15">
      <c r="A29" s="78" t="s">
        <v>181</v>
      </c>
      <c r="B29" s="138"/>
      <c r="C29" s="138"/>
      <c r="D29" s="138"/>
    </row>
    <row r="30" spans="1:4" ht="15.95" customHeight="1" x14ac:dyDescent="0.15">
      <c r="A30" s="140" t="s">
        <v>199</v>
      </c>
      <c r="B30" s="78" t="s">
        <v>54</v>
      </c>
      <c r="C30" s="138"/>
      <c r="D30" s="138"/>
    </row>
    <row r="31" spans="1:4" ht="15.95" customHeight="1" x14ac:dyDescent="0.15">
      <c r="A31" s="141" t="s">
        <v>201</v>
      </c>
      <c r="B31" s="139" t="s">
        <v>200</v>
      </c>
      <c r="C31" s="78"/>
      <c r="D31" s="138"/>
    </row>
    <row r="32" spans="1:4" ht="15.95" customHeight="1" x14ac:dyDescent="0.15">
      <c r="A32" s="141"/>
      <c r="B32" s="139"/>
      <c r="C32" s="78"/>
      <c r="D32" s="78"/>
    </row>
    <row r="33" spans="1:4" ht="13.5" x14ac:dyDescent="0.15">
      <c r="A33" s="482" t="s">
        <v>55</v>
      </c>
      <c r="B33" s="482"/>
      <c r="C33" s="482"/>
      <c r="D33" s="482"/>
    </row>
  </sheetData>
  <mergeCells count="18">
    <mergeCell ref="A33:D33"/>
    <mergeCell ref="A2:B3"/>
    <mergeCell ref="B13:D13"/>
    <mergeCell ref="B21:D21"/>
    <mergeCell ref="B20:D20"/>
    <mergeCell ref="B19:D19"/>
    <mergeCell ref="B18:D18"/>
    <mergeCell ref="B14:D14"/>
    <mergeCell ref="B15:D15"/>
    <mergeCell ref="B16:D16"/>
    <mergeCell ref="B1:C1"/>
    <mergeCell ref="A22:D22"/>
    <mergeCell ref="A23:D23"/>
    <mergeCell ref="A25:D25"/>
    <mergeCell ref="C3:D3"/>
    <mergeCell ref="C10:D10"/>
    <mergeCell ref="B12:D12"/>
    <mergeCell ref="B17:D17"/>
  </mergeCells>
  <phoneticPr fontId="2"/>
  <printOptions verticalCentered="1"/>
  <pageMargins left="0.59055118110236227" right="0" top="0.19685039370078741" bottom="0" header="0.19685039370078741" footer="0"/>
  <pageSetup paperSize="9" scale="95" orientation="portrait" r:id="rId1"/>
  <headerFooter alignWithMargins="0"/>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0"/>
  <sheetViews>
    <sheetView zoomScale="85" zoomScaleNormal="85" workbookViewId="0">
      <selection activeCell="A2" sqref="A2:Q3"/>
    </sheetView>
  </sheetViews>
  <sheetFormatPr defaultRowHeight="18" customHeight="1" x14ac:dyDescent="0.15"/>
  <cols>
    <col min="1" max="1" width="8.125" style="5" customWidth="1"/>
    <col min="2" max="2" width="4.25" style="5" customWidth="1"/>
    <col min="3" max="3" width="3.125" style="5" customWidth="1"/>
    <col min="4" max="4" width="4.25" style="5" customWidth="1"/>
    <col min="5" max="5" width="3.125" style="5" customWidth="1"/>
    <col min="6" max="6" width="4.25" style="5" customWidth="1"/>
    <col min="7" max="7" width="3.125" style="5" customWidth="1"/>
    <col min="8" max="8" width="4.25" style="5" customWidth="1"/>
    <col min="9" max="9" width="4.625" style="5" customWidth="1"/>
    <col min="10" max="10" width="10.5" style="5" customWidth="1"/>
    <col min="11" max="11" width="3.875" style="5" customWidth="1"/>
    <col min="12" max="12" width="5.125" style="5" customWidth="1"/>
    <col min="13" max="13" width="7.625" style="5" customWidth="1"/>
    <col min="14" max="14" width="8" style="5" customWidth="1"/>
    <col min="15" max="15" width="8.625" style="5" customWidth="1"/>
    <col min="16" max="16" width="5.5" style="5" customWidth="1"/>
    <col min="17" max="17" width="8.625" style="5" customWidth="1"/>
    <col min="18" max="16384" width="9" style="5"/>
  </cols>
  <sheetData>
    <row r="1" spans="1:17" s="12" customFormat="1" ht="17.25" customHeight="1" x14ac:dyDescent="0.15">
      <c r="A1" s="302"/>
    </row>
    <row r="2" spans="1:17" s="229" customFormat="1" ht="18" customHeight="1" x14ac:dyDescent="0.15">
      <c r="A2" s="317" t="s">
        <v>70</v>
      </c>
      <c r="B2" s="487"/>
      <c r="C2" s="488"/>
      <c r="D2" s="488"/>
      <c r="E2" s="488"/>
      <c r="F2" s="488"/>
      <c r="G2" s="488"/>
      <c r="H2" s="488"/>
      <c r="I2" s="488"/>
      <c r="J2" s="489"/>
      <c r="K2" s="492" t="s">
        <v>216</v>
      </c>
      <c r="L2" s="493"/>
      <c r="M2" s="490"/>
      <c r="N2" s="490"/>
      <c r="O2" s="490"/>
      <c r="P2" s="490"/>
      <c r="Q2" s="491"/>
    </row>
    <row r="3" spans="1:17" s="229" customFormat="1" ht="18" customHeight="1" x14ac:dyDescent="0.15">
      <c r="A3" s="318" t="s">
        <v>94</v>
      </c>
      <c r="B3" s="319"/>
      <c r="C3" s="320" t="s">
        <v>95</v>
      </c>
      <c r="D3" s="319"/>
      <c r="E3" s="320" t="s">
        <v>96</v>
      </c>
      <c r="F3" s="319"/>
      <c r="G3" s="320" t="s">
        <v>97</v>
      </c>
      <c r="H3" s="319"/>
      <c r="I3" s="320" t="s">
        <v>98</v>
      </c>
      <c r="J3" s="321">
        <f>東中西!H32</f>
        <v>0</v>
      </c>
      <c r="K3" s="322" t="s">
        <v>112</v>
      </c>
      <c r="L3" s="320" t="s">
        <v>99</v>
      </c>
      <c r="M3" s="319"/>
      <c r="N3" s="320" t="s">
        <v>72</v>
      </c>
      <c r="O3" s="323" t="s">
        <v>465</v>
      </c>
      <c r="P3" s="320" t="s">
        <v>217</v>
      </c>
      <c r="Q3" s="324" t="s">
        <v>465</v>
      </c>
    </row>
    <row r="4" spans="1:17" s="12" customFormat="1" ht="18" customHeight="1" x14ac:dyDescent="0.15"/>
    <row r="5" spans="1:17" s="12" customFormat="1" ht="18" customHeight="1" x14ac:dyDescent="0.15"/>
    <row r="20" spans="1:1" ht="18" customHeight="1" x14ac:dyDescent="0.15">
      <c r="A20" s="230"/>
    </row>
  </sheetData>
  <mergeCells count="3">
    <mergeCell ref="B2:J2"/>
    <mergeCell ref="M2:Q2"/>
    <mergeCell ref="K2:L2"/>
  </mergeCells>
  <phoneticPr fontId="2"/>
  <printOptions horizontalCentered="1"/>
  <pageMargins left="0" right="0"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43"/>
  <sheetViews>
    <sheetView tabSelected="1" zoomScale="85" zoomScaleNormal="85" workbookViewId="0">
      <selection sqref="A1:B1"/>
    </sheetView>
  </sheetViews>
  <sheetFormatPr defaultRowHeight="18" customHeight="1" x14ac:dyDescent="0.15"/>
  <cols>
    <col min="1" max="1" width="5.125" style="170" customWidth="1"/>
    <col min="2" max="2" width="16.5" style="170" customWidth="1"/>
    <col min="3" max="4" width="12.75" style="172" customWidth="1"/>
    <col min="5" max="5" width="3.75" style="170" customWidth="1"/>
    <col min="6" max="6" width="5.125" style="170" customWidth="1"/>
    <col min="7" max="7" width="16.5" style="170" customWidth="1"/>
    <col min="8" max="9" width="12.75" style="172" customWidth="1"/>
    <col min="10" max="16384" width="9" style="170"/>
  </cols>
  <sheetData>
    <row r="1" spans="1:9" s="95" customFormat="1" ht="26.45" customHeight="1" x14ac:dyDescent="0.15">
      <c r="A1" s="498" t="s">
        <v>1136</v>
      </c>
      <c r="B1" s="499"/>
      <c r="C1" s="171"/>
      <c r="D1" s="171"/>
      <c r="F1" s="170"/>
      <c r="H1" s="171"/>
      <c r="I1" s="171"/>
    </row>
    <row r="2" spans="1:9" s="95" customFormat="1" ht="26.45" customHeight="1" x14ac:dyDescent="0.15">
      <c r="A2" s="509" t="s">
        <v>266</v>
      </c>
      <c r="B2" s="509"/>
      <c r="C2" s="509"/>
      <c r="D2" s="509"/>
      <c r="E2" s="509"/>
      <c r="F2" s="509"/>
      <c r="G2" s="509"/>
      <c r="H2" s="509"/>
      <c r="I2" s="509"/>
    </row>
    <row r="3" spans="1:9" s="95" customFormat="1" ht="20.100000000000001" customHeight="1" x14ac:dyDescent="0.15">
      <c r="A3" s="170"/>
      <c r="C3" s="171"/>
      <c r="D3" s="171"/>
      <c r="F3" s="170"/>
      <c r="H3" s="171"/>
      <c r="I3" s="171"/>
    </row>
    <row r="4" spans="1:9" s="95" customFormat="1" ht="20.100000000000001" customHeight="1" x14ac:dyDescent="0.15">
      <c r="A4" s="170"/>
      <c r="C4" s="171"/>
      <c r="D4" s="171"/>
      <c r="F4" s="170"/>
      <c r="H4" s="171"/>
      <c r="I4" s="171"/>
    </row>
    <row r="5" spans="1:9" s="95" customFormat="1" ht="20.100000000000001" customHeight="1" x14ac:dyDescent="0.15">
      <c r="A5" s="170"/>
      <c r="C5" s="171"/>
      <c r="D5" s="171"/>
      <c r="F5" s="170"/>
      <c r="H5" s="171"/>
      <c r="I5" s="171"/>
    </row>
    <row r="6" spans="1:9" s="95" customFormat="1" ht="20.100000000000001" customHeight="1" x14ac:dyDescent="0.15">
      <c r="A6" s="170"/>
      <c r="C6" s="171"/>
      <c r="D6" s="171"/>
      <c r="F6" s="170"/>
      <c r="H6" s="171"/>
      <c r="I6" s="171"/>
    </row>
    <row r="7" spans="1:9" s="95" customFormat="1" ht="20.100000000000001" customHeight="1" x14ac:dyDescent="0.15">
      <c r="A7" s="170"/>
      <c r="B7" s="177" t="s">
        <v>267</v>
      </c>
      <c r="C7" s="171"/>
      <c r="D7" s="171"/>
      <c r="F7" s="170"/>
      <c r="G7" s="177" t="s">
        <v>268</v>
      </c>
      <c r="H7" s="171"/>
      <c r="I7" s="171"/>
    </row>
    <row r="8" spans="1:9" s="98" customFormat="1" ht="20.100000000000001" customHeight="1" x14ac:dyDescent="0.15">
      <c r="A8" s="505" t="s">
        <v>101</v>
      </c>
      <c r="B8" s="506"/>
      <c r="C8" s="343" t="s">
        <v>269</v>
      </c>
      <c r="D8" s="181" t="s">
        <v>105</v>
      </c>
      <c r="E8" s="95"/>
      <c r="F8" s="505" t="s">
        <v>101</v>
      </c>
      <c r="G8" s="506"/>
      <c r="H8" s="180" t="s">
        <v>269</v>
      </c>
      <c r="I8" s="181" t="s">
        <v>105</v>
      </c>
    </row>
    <row r="9" spans="1:9" s="95" customFormat="1" ht="20.100000000000001" customHeight="1" x14ac:dyDescent="0.15">
      <c r="A9" s="218" t="s">
        <v>285</v>
      </c>
      <c r="B9" s="349" t="s">
        <v>100</v>
      </c>
      <c r="C9" s="341">
        <f>'東部部数表 №付'!E11</f>
        <v>7150</v>
      </c>
      <c r="D9" s="219">
        <f>'東部部数表 №付'!F11</f>
        <v>0</v>
      </c>
      <c r="F9" s="227" t="s">
        <v>596</v>
      </c>
      <c r="G9" s="345" t="s">
        <v>548</v>
      </c>
      <c r="H9" s="326">
        <f>西部部数表№付!E14</f>
        <v>13700</v>
      </c>
      <c r="I9" s="228">
        <f>西部部数表№付!F14</f>
        <v>0</v>
      </c>
    </row>
    <row r="10" spans="1:9" s="95" customFormat="1" ht="20.100000000000001" customHeight="1" x14ac:dyDescent="0.15">
      <c r="A10" s="220" t="s">
        <v>82</v>
      </c>
      <c r="B10" s="350" t="s">
        <v>121</v>
      </c>
      <c r="C10" s="342">
        <f>'東部部数表 №付'!E17</f>
        <v>20500</v>
      </c>
      <c r="D10" s="222">
        <f>'東部部数表 №付'!F17</f>
        <v>0</v>
      </c>
      <c r="F10" s="220" t="s">
        <v>597</v>
      </c>
      <c r="G10" s="346" t="s">
        <v>222</v>
      </c>
      <c r="H10" s="221">
        <f>西部部数表№付!E22</f>
        <v>24550</v>
      </c>
      <c r="I10" s="222">
        <f>西部部数表№付!F22</f>
        <v>0</v>
      </c>
    </row>
    <row r="11" spans="1:9" s="95" customFormat="1" ht="20.100000000000001" customHeight="1" x14ac:dyDescent="0.15">
      <c r="A11" s="220" t="s">
        <v>577</v>
      </c>
      <c r="B11" s="351" t="s">
        <v>114</v>
      </c>
      <c r="C11" s="221">
        <f>'東部部数表 №付'!E24</f>
        <v>5900</v>
      </c>
      <c r="D11" s="222">
        <f>'東部部数表 №付'!F24</f>
        <v>0</v>
      </c>
      <c r="F11" s="220" t="s">
        <v>598</v>
      </c>
      <c r="G11" s="346" t="s">
        <v>270</v>
      </c>
      <c r="H11" s="221">
        <f>西部部数表№付!E25</f>
        <v>3100</v>
      </c>
      <c r="I11" s="222">
        <f>西部部数表№付!F25</f>
        <v>0</v>
      </c>
    </row>
    <row r="12" spans="1:9" s="95" customFormat="1" ht="20.100000000000001" customHeight="1" x14ac:dyDescent="0.15">
      <c r="A12" s="220" t="s">
        <v>578</v>
      </c>
      <c r="B12" s="350" t="s">
        <v>133</v>
      </c>
      <c r="C12" s="342">
        <f>'東部部数表 №付'!E30</f>
        <v>13150</v>
      </c>
      <c r="D12" s="222">
        <f>'東部部数表 №付'!F30</f>
        <v>0</v>
      </c>
      <c r="F12" s="220" t="s">
        <v>599</v>
      </c>
      <c r="G12" s="346" t="s">
        <v>234</v>
      </c>
      <c r="H12" s="221">
        <f>西部部数表№付!E33</f>
        <v>17300</v>
      </c>
      <c r="I12" s="222">
        <f>西部部数表№付!F33</f>
        <v>0</v>
      </c>
    </row>
    <row r="13" spans="1:9" s="95" customFormat="1" ht="20.100000000000001" customHeight="1" x14ac:dyDescent="0.15">
      <c r="A13" s="220" t="s">
        <v>579</v>
      </c>
      <c r="B13" s="346" t="s">
        <v>136</v>
      </c>
      <c r="C13" s="221">
        <f>'東部部数表 №付'!E34</f>
        <v>4150</v>
      </c>
      <c r="D13" s="222">
        <f>'東部部数表 №付'!F34</f>
        <v>0</v>
      </c>
      <c r="F13" s="220" t="s">
        <v>600</v>
      </c>
      <c r="G13" s="346" t="s">
        <v>223</v>
      </c>
      <c r="H13" s="221">
        <f>西部部数表№付!E43</f>
        <v>32050</v>
      </c>
      <c r="I13" s="222">
        <f>西部部数表№付!F43</f>
        <v>0</v>
      </c>
    </row>
    <row r="14" spans="1:9" s="95" customFormat="1" ht="20.100000000000001" customHeight="1" x14ac:dyDescent="0.15">
      <c r="A14" s="220" t="s">
        <v>580</v>
      </c>
      <c r="B14" s="346" t="s">
        <v>242</v>
      </c>
      <c r="C14" s="221">
        <f>'東部部数表 №付'!E42</f>
        <v>16000</v>
      </c>
      <c r="D14" s="222">
        <f>'東部部数表 №付'!F42</f>
        <v>0</v>
      </c>
      <c r="F14" s="220" t="s">
        <v>601</v>
      </c>
      <c r="G14" s="346" t="s">
        <v>247</v>
      </c>
      <c r="H14" s="221">
        <f>西部部数表№付!K19</f>
        <v>112400</v>
      </c>
      <c r="I14" s="222">
        <f>西部部数表№付!L19</f>
        <v>0</v>
      </c>
    </row>
    <row r="15" spans="1:9" s="95" customFormat="1" ht="20.100000000000001" customHeight="1" x14ac:dyDescent="0.15">
      <c r="A15" s="220" t="s">
        <v>585</v>
      </c>
      <c r="B15" s="346" t="s">
        <v>141</v>
      </c>
      <c r="C15" s="221">
        <f>'東部部数表 №付'!K10</f>
        <v>36450</v>
      </c>
      <c r="D15" s="222">
        <f>'東部部数表 №付'!L10</f>
        <v>0</v>
      </c>
      <c r="F15" s="220" t="s">
        <v>602</v>
      </c>
      <c r="G15" s="346" t="s">
        <v>253</v>
      </c>
      <c r="H15" s="221">
        <f>西部部数表№付!K24</f>
        <v>27050</v>
      </c>
      <c r="I15" s="222">
        <f>西部部数表№付!L24</f>
        <v>0</v>
      </c>
    </row>
    <row r="16" spans="1:9" s="95" customFormat="1" ht="20.100000000000001" customHeight="1" x14ac:dyDescent="0.15">
      <c r="A16" s="220" t="s">
        <v>581</v>
      </c>
      <c r="B16" s="346" t="s">
        <v>147</v>
      </c>
      <c r="C16" s="221">
        <f>'東部部数表 №付'!K12</f>
        <v>8300</v>
      </c>
      <c r="D16" s="222">
        <f>'東部部数表 №付'!L12</f>
        <v>0</v>
      </c>
      <c r="F16" s="220" t="s">
        <v>603</v>
      </c>
      <c r="G16" s="351" t="s">
        <v>246</v>
      </c>
      <c r="H16" s="221">
        <f>西部部数表№付!K31</f>
        <v>11100</v>
      </c>
      <c r="I16" s="222">
        <f>西部部数表№付!L31</f>
        <v>0</v>
      </c>
    </row>
    <row r="17" spans="1:9" s="95" customFormat="1" ht="20.100000000000001" customHeight="1" x14ac:dyDescent="0.15">
      <c r="A17" s="220" t="s">
        <v>582</v>
      </c>
      <c r="B17" s="346" t="s">
        <v>145</v>
      </c>
      <c r="C17" s="221">
        <f>'東部部数表 №付'!K14</f>
        <v>13600</v>
      </c>
      <c r="D17" s="222">
        <f>'東部部数表 №付'!L14</f>
        <v>0</v>
      </c>
      <c r="F17" s="226" t="s">
        <v>604</v>
      </c>
      <c r="G17" s="347" t="s">
        <v>254</v>
      </c>
      <c r="H17" s="224">
        <f>西部部数表№付!K35</f>
        <v>10500</v>
      </c>
      <c r="I17" s="225">
        <f>西部部数表№付!L35</f>
        <v>0</v>
      </c>
    </row>
    <row r="18" spans="1:9" s="95" customFormat="1" ht="20.100000000000001" customHeight="1" x14ac:dyDescent="0.15">
      <c r="A18" s="220" t="s">
        <v>586</v>
      </c>
      <c r="B18" s="346" t="s">
        <v>149</v>
      </c>
      <c r="C18" s="221">
        <f>'東部部数表 №付'!K16</f>
        <v>2000</v>
      </c>
      <c r="D18" s="222">
        <f>'東部部数表 №付'!L16</f>
        <v>0</v>
      </c>
      <c r="F18" s="220" t="s">
        <v>605</v>
      </c>
      <c r="G18" s="346" t="s">
        <v>252</v>
      </c>
      <c r="H18" s="221">
        <f>西部部数表№付!K41</f>
        <v>12650</v>
      </c>
      <c r="I18" s="222">
        <f>西部部数表№付!L41</f>
        <v>0</v>
      </c>
    </row>
    <row r="19" spans="1:9" s="95" customFormat="1" ht="20.100000000000001" customHeight="1" x14ac:dyDescent="0.15">
      <c r="A19" s="220" t="s">
        <v>587</v>
      </c>
      <c r="B19" s="346" t="s">
        <v>151</v>
      </c>
      <c r="C19" s="221">
        <f>'東部部数表 №付'!K26</f>
        <v>47400</v>
      </c>
      <c r="D19" s="222">
        <f>'東部部数表 №付'!L26</f>
        <v>0</v>
      </c>
      <c r="F19" s="220" t="s">
        <v>606</v>
      </c>
      <c r="G19" s="346" t="s">
        <v>235</v>
      </c>
      <c r="H19" s="221">
        <f>西部部数表№付!K46</f>
        <v>13000</v>
      </c>
      <c r="I19" s="222">
        <f>西部部数表№付!L46</f>
        <v>0</v>
      </c>
    </row>
    <row r="20" spans="1:9" s="95" customFormat="1" ht="20.100000000000001" customHeight="1" x14ac:dyDescent="0.15">
      <c r="A20" s="220" t="s">
        <v>588</v>
      </c>
      <c r="B20" s="346" t="s">
        <v>156</v>
      </c>
      <c r="C20" s="221">
        <f>'東部部数表 №付'!K36</f>
        <v>42100</v>
      </c>
      <c r="D20" s="222">
        <f>'東部部数表 №付'!L36</f>
        <v>0</v>
      </c>
      <c r="F20" s="507" t="s">
        <v>272</v>
      </c>
      <c r="G20" s="508"/>
      <c r="H20" s="327">
        <f>SUM(H9:H19)</f>
        <v>277400</v>
      </c>
      <c r="I20" s="144">
        <f>SUM(I9:I19)</f>
        <v>0</v>
      </c>
    </row>
    <row r="21" spans="1:9" s="95" customFormat="1" ht="20.100000000000001" customHeight="1" x14ac:dyDescent="0.15">
      <c r="A21" s="223" t="s">
        <v>589</v>
      </c>
      <c r="B21" s="352" t="s">
        <v>273</v>
      </c>
      <c r="C21" s="224">
        <f>'東部部数表 №付'!K42</f>
        <v>24850</v>
      </c>
      <c r="D21" s="225">
        <f>'東部部数表 №付'!L42</f>
        <v>0</v>
      </c>
      <c r="F21" s="170"/>
      <c r="G21" s="170"/>
      <c r="H21" s="313"/>
      <c r="I21" s="179"/>
    </row>
    <row r="22" spans="1:9" s="95" customFormat="1" ht="20.100000000000001" customHeight="1" x14ac:dyDescent="0.15">
      <c r="A22" s="507" t="s">
        <v>272</v>
      </c>
      <c r="B22" s="508"/>
      <c r="C22" s="327">
        <f>SUM(C9:C21)</f>
        <v>241550</v>
      </c>
      <c r="D22" s="144">
        <f>SUM(D9:D21)</f>
        <v>0</v>
      </c>
      <c r="F22" s="170"/>
      <c r="G22" s="170"/>
      <c r="H22" s="179"/>
      <c r="I22" s="179"/>
    </row>
    <row r="23" spans="1:9" s="95" customFormat="1" ht="20.100000000000001" customHeight="1" x14ac:dyDescent="0.15">
      <c r="A23" s="99"/>
      <c r="B23" s="99"/>
      <c r="C23" s="313"/>
      <c r="D23" s="231"/>
      <c r="F23" s="170"/>
      <c r="G23" s="232"/>
      <c r="H23" s="232"/>
      <c r="I23" s="232"/>
    </row>
    <row r="24" spans="1:9" s="95" customFormat="1" ht="19.5" customHeight="1" x14ac:dyDescent="0.15">
      <c r="A24" s="99"/>
      <c r="B24" s="99"/>
      <c r="C24" s="143"/>
      <c r="D24" s="145"/>
      <c r="F24" s="170"/>
      <c r="G24" s="232"/>
      <c r="H24" s="232"/>
      <c r="I24" s="232"/>
    </row>
    <row r="25" spans="1:9" s="95" customFormat="1" ht="20.100000000000001" customHeight="1" x14ac:dyDescent="0.15">
      <c r="A25" s="170"/>
      <c r="B25" s="177" t="s">
        <v>274</v>
      </c>
      <c r="C25" s="171"/>
      <c r="D25" s="171"/>
      <c r="F25" s="170"/>
      <c r="H25" s="171"/>
      <c r="I25" s="171"/>
    </row>
    <row r="26" spans="1:9" s="95" customFormat="1" ht="20.100000000000001" customHeight="1" x14ac:dyDescent="0.15">
      <c r="A26" s="505" t="s">
        <v>101</v>
      </c>
      <c r="B26" s="506"/>
      <c r="C26" s="96" t="s">
        <v>269</v>
      </c>
      <c r="D26" s="97" t="s">
        <v>105</v>
      </c>
      <c r="F26" s="170"/>
      <c r="H26" s="171"/>
      <c r="I26" s="171"/>
    </row>
    <row r="27" spans="1:9" s="95" customFormat="1" ht="20.100000000000001" customHeight="1" x14ac:dyDescent="0.15">
      <c r="A27" s="220" t="s">
        <v>590</v>
      </c>
      <c r="B27" s="346" t="s">
        <v>321</v>
      </c>
      <c r="C27" s="221">
        <f>中部部数表№付!E15</f>
        <v>50750</v>
      </c>
      <c r="D27" s="222">
        <f>中部部数表№付!F15</f>
        <v>0</v>
      </c>
      <c r="F27" s="170"/>
      <c r="H27" s="171"/>
      <c r="I27" s="171"/>
    </row>
    <row r="28" spans="1:9" s="95" customFormat="1" ht="20.100000000000001" customHeight="1" x14ac:dyDescent="0.15">
      <c r="A28" s="220" t="s">
        <v>591</v>
      </c>
      <c r="B28" s="346" t="s">
        <v>324</v>
      </c>
      <c r="C28" s="221">
        <f>中部部数表№付!E24</f>
        <v>94950</v>
      </c>
      <c r="D28" s="222">
        <f>中部部数表№付!F24</f>
        <v>0</v>
      </c>
      <c r="F28" s="170"/>
      <c r="H28" s="171"/>
      <c r="I28" s="171"/>
    </row>
    <row r="29" spans="1:9" s="95" customFormat="1" ht="20.100000000000001" customHeight="1" thickBot="1" x14ac:dyDescent="0.2">
      <c r="A29" s="220" t="s">
        <v>592</v>
      </c>
      <c r="B29" s="346" t="s">
        <v>227</v>
      </c>
      <c r="C29" s="221">
        <f>中部部数表№付!E30</f>
        <v>30100</v>
      </c>
      <c r="D29" s="222">
        <f>中部部数表№付!F30</f>
        <v>0</v>
      </c>
      <c r="F29" s="170"/>
      <c r="H29" s="171"/>
      <c r="I29" s="171"/>
    </row>
    <row r="30" spans="1:9" s="95" customFormat="1" ht="20.100000000000001" customHeight="1" x14ac:dyDescent="0.15">
      <c r="A30" s="220" t="s">
        <v>593</v>
      </c>
      <c r="B30" s="346" t="s">
        <v>228</v>
      </c>
      <c r="C30" s="221">
        <f>中部部数表№付!K11</f>
        <v>29450</v>
      </c>
      <c r="D30" s="222">
        <f>中部部数表№付!L11</f>
        <v>0</v>
      </c>
      <c r="F30" s="494" t="s">
        <v>275</v>
      </c>
      <c r="G30" s="495"/>
      <c r="H30" s="500">
        <f>C22+C33+H20</f>
        <v>761850</v>
      </c>
      <c r="I30" s="501"/>
    </row>
    <row r="31" spans="1:9" s="95" customFormat="1" ht="20.100000000000001" customHeight="1" thickBot="1" x14ac:dyDescent="0.2">
      <c r="A31" s="220" t="s">
        <v>594</v>
      </c>
      <c r="B31" s="346" t="s">
        <v>229</v>
      </c>
      <c r="C31" s="221">
        <f>中部部数表№付!K17</f>
        <v>19450</v>
      </c>
      <c r="D31" s="222">
        <f>中部部数表№付!L17</f>
        <v>0</v>
      </c>
      <c r="F31" s="496"/>
      <c r="G31" s="497"/>
      <c r="H31" s="502"/>
      <c r="I31" s="503"/>
    </row>
    <row r="32" spans="1:9" s="95" customFormat="1" ht="20.100000000000001" customHeight="1" x14ac:dyDescent="0.15">
      <c r="A32" s="226" t="s">
        <v>595</v>
      </c>
      <c r="B32" s="347" t="s">
        <v>547</v>
      </c>
      <c r="C32" s="224">
        <f>中部部数表№付!K26</f>
        <v>18200</v>
      </c>
      <c r="D32" s="225">
        <f>中部部数表№付!L26</f>
        <v>0</v>
      </c>
      <c r="F32" s="494" t="s">
        <v>105</v>
      </c>
      <c r="G32" s="495"/>
      <c r="H32" s="504">
        <f>D22+D33+I20</f>
        <v>0</v>
      </c>
      <c r="I32" s="495"/>
    </row>
    <row r="33" spans="1:9" s="95" customFormat="1" ht="20.100000000000001" customHeight="1" thickBot="1" x14ac:dyDescent="0.2">
      <c r="A33" s="507" t="s">
        <v>272</v>
      </c>
      <c r="B33" s="508"/>
      <c r="C33" s="327">
        <f>SUM(C27:C32)</f>
        <v>242900</v>
      </c>
      <c r="D33" s="144">
        <f>SUM(D27:D32)</f>
        <v>0</v>
      </c>
      <c r="F33" s="496"/>
      <c r="G33" s="497"/>
      <c r="H33" s="496"/>
      <c r="I33" s="497"/>
    </row>
    <row r="34" spans="1:9" s="95" customFormat="1" ht="20.100000000000001" customHeight="1" x14ac:dyDescent="0.15">
      <c r="A34" s="170"/>
      <c r="C34" s="313"/>
      <c r="D34" s="171"/>
      <c r="F34" s="170"/>
      <c r="H34" s="171"/>
      <c r="I34" s="314"/>
    </row>
    <row r="35" spans="1:9" s="95" customFormat="1" ht="20.100000000000001" customHeight="1" x14ac:dyDescent="0.15">
      <c r="A35" s="170"/>
      <c r="C35" s="171"/>
      <c r="D35" s="171"/>
      <c r="F35" s="170"/>
      <c r="H35" s="171"/>
      <c r="I35" s="171"/>
    </row>
    <row r="36" spans="1:9" s="95" customFormat="1" ht="19.5" customHeight="1" x14ac:dyDescent="0.15">
      <c r="A36" s="175" t="s">
        <v>277</v>
      </c>
      <c r="B36" s="175"/>
      <c r="C36" s="175"/>
      <c r="D36" s="175"/>
      <c r="E36" s="175"/>
      <c r="F36" s="175"/>
      <c r="G36" s="176"/>
      <c r="H36" s="175"/>
      <c r="I36" s="175"/>
    </row>
    <row r="37" spans="1:9" s="100" customFormat="1" ht="20.100000000000001" customHeight="1" x14ac:dyDescent="0.15">
      <c r="A37" s="175" t="s">
        <v>278</v>
      </c>
      <c r="B37" s="175"/>
      <c r="C37" s="175"/>
      <c r="D37" s="175"/>
      <c r="E37" s="175"/>
      <c r="F37" s="175"/>
      <c r="G37" s="175"/>
      <c r="H37" s="175"/>
      <c r="I37" s="175"/>
    </row>
    <row r="38" spans="1:9" s="100" customFormat="1" ht="20.100000000000001" customHeight="1" x14ac:dyDescent="0.15">
      <c r="A38" s="5"/>
      <c r="B38" s="5"/>
      <c r="C38" s="5"/>
      <c r="D38" s="173"/>
      <c r="E38" s="5"/>
      <c r="F38" s="5"/>
      <c r="G38" s="174"/>
      <c r="H38" s="5"/>
      <c r="I38" s="5"/>
    </row>
    <row r="39" spans="1:9" s="5" customFormat="1" ht="20.100000000000001" customHeight="1" x14ac:dyDescent="0.15">
      <c r="A39" s="177" t="s">
        <v>279</v>
      </c>
      <c r="B39" s="178"/>
      <c r="C39" s="178"/>
      <c r="D39" s="177"/>
      <c r="E39" s="178"/>
      <c r="F39" s="178"/>
      <c r="G39" s="178"/>
      <c r="H39" s="178"/>
      <c r="I39" s="178"/>
    </row>
    <row r="40" spans="1:9" ht="20.100000000000001" customHeight="1" x14ac:dyDescent="0.15"/>
    <row r="41" spans="1:9" ht="20.100000000000001" customHeight="1" x14ac:dyDescent="0.15"/>
    <row r="42" spans="1:9" ht="20.100000000000001" customHeight="1" x14ac:dyDescent="0.15"/>
    <row r="43" spans="1:9" ht="20.100000000000001" customHeight="1" x14ac:dyDescent="0.15"/>
  </sheetData>
  <sheetProtection selectLockedCells="1" selectUnlockedCells="1"/>
  <mergeCells count="12">
    <mergeCell ref="F30:G31"/>
    <mergeCell ref="A1:B1"/>
    <mergeCell ref="F32:G33"/>
    <mergeCell ref="H30:I31"/>
    <mergeCell ref="H32:I33"/>
    <mergeCell ref="A26:B26"/>
    <mergeCell ref="A33:B33"/>
    <mergeCell ref="A8:B8"/>
    <mergeCell ref="A22:B22"/>
    <mergeCell ref="F8:G8"/>
    <mergeCell ref="F20:G20"/>
    <mergeCell ref="A2:I2"/>
  </mergeCells>
  <phoneticPr fontId="2"/>
  <hyperlinks>
    <hyperlink ref="B9" location="熱海市・伊東市・賀茂郡東海岸!A1" display="熱海市" xr:uid="{D2C3388F-D913-4331-B58F-1B614ED7B978}"/>
    <hyperlink ref="B10" location="熱海市・伊東市・賀茂郡東海岸!A1" display="伊東市" xr:uid="{7B0C3465-E9E8-4AF8-B198-95DEA935E3F9}"/>
    <hyperlink ref="B12" location="下田市・賀茂郡西海岸!A1" display="下田市" xr:uid="{5C5F7636-A84F-4A12-9837-855D16788BE5}"/>
    <hyperlink ref="B13" location="下田市・賀茂郡西海岸!A1" display="賀茂郡西海岸" xr:uid="{7021049C-DA35-4A0A-A900-7A1CA648D72B}"/>
    <hyperlink ref="B14" location="伊豆市・伊豆の国市・三島市!A1" display="伊豆市･伊豆の国市" xr:uid="{61B6FDD4-19E4-4E17-9F67-726DBD3A6897}"/>
    <hyperlink ref="B15" location="伊豆市・伊豆の国市・三島市!A1" display="三島市" xr:uid="{A5BED376-D238-4935-A1F9-7C61E6F52B52}"/>
    <hyperlink ref="B16" location="裾野市・御殿場市・小山町!A1" display="裾野市" xr:uid="{21B2A720-69C7-4777-B94A-84DD6CDC59BF}"/>
    <hyperlink ref="B17" location="裾野市・御殿場市・小山町!A1" display="御殿場市" xr:uid="{74C565AC-127B-4B89-820C-F360F3A11CB8}"/>
    <hyperlink ref="B18" location="裾野市・御殿場市・小山町!A1" display="駿東郡小山町" xr:uid="{2701488F-2989-4C3B-9E5C-CA525D85832C}"/>
    <hyperlink ref="B11" location="熱海市・伊東市・賀茂郡東海岸!A1" display="賀茂郡東海岸" xr:uid="{452BF8B7-244A-47C4-ADED-A715B0E9FC82}"/>
    <hyperlink ref="B19" location="沼津市!A1" display="沼津市" xr:uid="{2317C323-FB40-4429-A2A0-A0A558322631}"/>
    <hyperlink ref="B20" location="富士市!A1" display="富士市" xr:uid="{659B36BF-8058-4BA6-B57E-EFAC59816519}"/>
    <hyperlink ref="B21" location="富士宮市!A1" display="富士宮市" xr:uid="{270D422A-CC2C-4F26-93B9-821034212FD5}"/>
    <hyperlink ref="B27" location="静岡市清水区!A1" display="静岡市清水区" xr:uid="{14FA673F-5F6E-4CCF-89F7-1C0025062A42}"/>
    <hyperlink ref="B28" location="静岡市葵区・駿河区!A1" display="静岡市葵区･駿河区" xr:uid="{218BB24D-CC98-4812-8712-1D77592330E0}"/>
    <hyperlink ref="B29" location="焼津市!A1" display="焼津市" xr:uid="{541B53BD-2DC2-48C7-BE24-26A7A5216F3B}"/>
    <hyperlink ref="B30" location="藤枝市!A1" display="藤枝市" xr:uid="{592E7E92-5435-42E5-8787-0A5F5EEAA4E6}"/>
    <hyperlink ref="B31" location="島田市!A1" display="島田市" xr:uid="{12E02BAE-8EFF-42E2-91C0-52848873528C}"/>
    <hyperlink ref="B32" location="榛原郡・牧之原市!A1" display="榛原郡・牧之原市" xr:uid="{7EC8B5F2-C8C9-48BD-82A0-C243F60406E6}"/>
    <hyperlink ref="G9" location="御前崎市・菊川市・掛川市!A1" display="御前崎市･菊川市" xr:uid="{B0190C58-AB13-4468-992B-16636B5C883E}"/>
    <hyperlink ref="G10" location="御前崎市・菊川市・掛川市!A1" display="掛川市" xr:uid="{E2D4D03F-10CD-40A0-8794-706DB0B8A43A}"/>
    <hyperlink ref="G11" location="森町・袋井市!A1" display="周智郡森町" xr:uid="{FD836D57-7CEA-4452-965A-7F0256395440}"/>
    <hyperlink ref="G12" location="森町・袋井市!A1" display="袋井市" xr:uid="{4CD799EA-744B-4A48-8B32-2ED162ABF271}"/>
    <hyperlink ref="G13" location="磐田市!A1" display="磐田市" xr:uid="{2242B49E-6E61-4E11-B22D-1C31C30D2547}"/>
    <hyperlink ref="G14" location="浜松市浜松①②!A1" display="浜松市浜松" xr:uid="{513C5FC5-5EA7-4C22-AAAB-3199A46AA8A7}"/>
    <hyperlink ref="G15" location="浜松市笠井・浜北､天竜!A1" display="浜松市笠井･浜北" xr:uid="{6924A100-4401-471A-A9CC-155F47449335}"/>
    <hyperlink ref="G16" location="浜松市笠井・浜北､天竜!A1" display="浜松市天竜" xr:uid="{498B9A06-53CE-42A9-AC7A-CD569168016C}"/>
    <hyperlink ref="G17" location="浜松市雄踏・舞阪・引佐､湖西市!A1" display="浜松市雄踏･舞阪" xr:uid="{56D980A9-F4D4-45FD-9DF7-CA641693B506}"/>
    <hyperlink ref="G18" location="浜松市雄踏・舞阪・引佐､湖西市!A1" display="浜松市引佐" xr:uid="{06E40B71-2B6E-408E-ADF1-0621AEDD5EDB}"/>
    <hyperlink ref="G19" location="浜松市雄踏・舞阪・引佐､湖西市!A1" display="湖西市" xr:uid="{1CBC4465-A09A-4B02-8C7E-EBE742B0422D}"/>
  </hyperlinks>
  <printOptions horizontalCentered="1"/>
  <pageMargins left="0" right="0" top="0.17" bottom="0" header="0.46" footer="0.51181102362204722"/>
  <pageSetup paperSize="9" orientation="portrait" r:id="rId1"/>
  <headerFooter alignWithMargins="0"/>
  <ignoredErrors>
    <ignoredError sqref="A10:B13 A14 B31 B30 B29 B28 B27 B32 B21 B20 B19 B18 B17 B16 B15 A22:B22 A24:B26 A21 A31 A23:B23 A15 A16 A17 A18 A19 A20 A32 A27 A28 A29 A30 F9:F19 A9" numberStoredAsText="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2"/>
  <sheetViews>
    <sheetView zoomScale="85" zoomScaleNormal="85" workbookViewId="0">
      <selection sqref="A1:B1"/>
    </sheetView>
  </sheetViews>
  <sheetFormatPr defaultRowHeight="12" x14ac:dyDescent="0.15"/>
  <cols>
    <col min="1" max="1" width="3.625" style="12" customWidth="1"/>
    <col min="2" max="2" width="8.125" style="5" customWidth="1"/>
    <col min="3" max="3" width="13.625" style="5" customWidth="1"/>
    <col min="4" max="4" width="6.5" style="5" customWidth="1"/>
    <col min="5" max="5" width="9.5" style="5" customWidth="1"/>
    <col min="6" max="6" width="9.5" style="173"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03"/>
      <c r="B1" s="12"/>
      <c r="C1" s="365" t="s">
        <v>1137</v>
      </c>
      <c r="D1" s="529" t="s">
        <v>624</v>
      </c>
      <c r="E1" s="529"/>
      <c r="F1" s="529"/>
      <c r="G1" s="529"/>
      <c r="H1" s="529"/>
      <c r="I1" s="529"/>
      <c r="J1" s="232"/>
      <c r="K1" s="232"/>
    </row>
    <row r="2" spans="1:12" ht="16.5" customHeight="1" x14ac:dyDescent="0.15"/>
    <row r="3" spans="1:12" s="12" customFormat="1" ht="16.5" customHeight="1" x14ac:dyDescent="0.15">
      <c r="E3" s="152"/>
      <c r="F3" s="152"/>
      <c r="I3" s="152"/>
      <c r="J3" s="152"/>
    </row>
    <row r="4" spans="1:12" s="12" customFormat="1" ht="16.5" customHeight="1" x14ac:dyDescent="0.15">
      <c r="E4" s="152"/>
      <c r="F4" s="152"/>
      <c r="I4" s="152"/>
      <c r="J4" s="152"/>
    </row>
    <row r="5" spans="1:12" s="12" customFormat="1" ht="16.5" customHeight="1" x14ac:dyDescent="0.15">
      <c r="F5" s="152"/>
    </row>
    <row r="6" spans="1:12" ht="16.5" customHeight="1" x14ac:dyDescent="0.15">
      <c r="A6" s="512" t="s">
        <v>101</v>
      </c>
      <c r="B6" s="511"/>
      <c r="C6" s="233" t="s">
        <v>102</v>
      </c>
      <c r="D6" s="234" t="s">
        <v>103</v>
      </c>
      <c r="E6" s="235" t="s">
        <v>173</v>
      </c>
      <c r="F6" s="236" t="s">
        <v>105</v>
      </c>
      <c r="G6" s="510" t="s">
        <v>101</v>
      </c>
      <c r="H6" s="511"/>
      <c r="I6" s="235" t="s">
        <v>102</v>
      </c>
      <c r="J6" s="234" t="s">
        <v>103</v>
      </c>
      <c r="K6" s="235" t="s">
        <v>173</v>
      </c>
      <c r="L6" s="236" t="s">
        <v>105</v>
      </c>
    </row>
    <row r="7" spans="1:12" ht="16.5" customHeight="1" x14ac:dyDescent="0.15">
      <c r="A7" s="237" t="s">
        <v>209</v>
      </c>
      <c r="B7" s="353" t="s">
        <v>100</v>
      </c>
      <c r="C7" s="247" t="s">
        <v>750</v>
      </c>
      <c r="D7" s="248" t="s">
        <v>115</v>
      </c>
      <c r="E7" s="249">
        <f>SUM(熱海市・伊東市・賀茂郡東海岸!D7)</f>
        <v>3300</v>
      </c>
      <c r="F7" s="239">
        <f>SUM(熱海市・伊東市・賀茂郡東海岸!E7)</f>
        <v>0</v>
      </c>
      <c r="G7" s="240" t="s">
        <v>607</v>
      </c>
      <c r="H7" s="354" t="s">
        <v>141</v>
      </c>
      <c r="I7" s="242" t="s">
        <v>757</v>
      </c>
      <c r="J7" s="243" t="s">
        <v>124</v>
      </c>
      <c r="K7" s="244">
        <f>SUM(伊豆市・伊豆の国市・三島市!D26)</f>
        <v>4950</v>
      </c>
      <c r="L7" s="245">
        <f>伊豆市・伊豆の国市・三島市!E26</f>
        <v>0</v>
      </c>
    </row>
    <row r="8" spans="1:12" ht="16.5" customHeight="1" x14ac:dyDescent="0.15">
      <c r="A8" s="246"/>
      <c r="B8" s="12"/>
      <c r="C8" s="247" t="s">
        <v>751</v>
      </c>
      <c r="D8" s="248" t="s">
        <v>115</v>
      </c>
      <c r="E8" s="249">
        <f>SUM(熱海市・伊東市・賀茂郡東海岸!D10)</f>
        <v>1900</v>
      </c>
      <c r="F8" s="250">
        <f>SUM(熱海市・伊東市・賀茂郡東海岸!E10)</f>
        <v>0</v>
      </c>
      <c r="G8" s="251"/>
      <c r="H8" s="241"/>
      <c r="I8" s="247" t="s">
        <v>758</v>
      </c>
      <c r="J8" s="248" t="s">
        <v>123</v>
      </c>
      <c r="K8" s="249">
        <f>SUM(伊豆市・伊豆の国市・三島市!D29)</f>
        <v>5500</v>
      </c>
      <c r="L8" s="252">
        <f>伊豆市・伊豆の国市・三島市!E29</f>
        <v>0</v>
      </c>
    </row>
    <row r="9" spans="1:12" ht="16.5" customHeight="1" x14ac:dyDescent="0.15">
      <c r="A9" s="246"/>
      <c r="B9" s="12"/>
      <c r="C9" s="247" t="s">
        <v>938</v>
      </c>
      <c r="D9" s="248" t="s">
        <v>115</v>
      </c>
      <c r="E9" s="249">
        <f>SUM(熱海市・伊東市・賀茂郡東海岸!D11)</f>
        <v>1950</v>
      </c>
      <c r="F9" s="250">
        <f>SUM(熱海市・伊東市・賀茂郡東海岸!E11)</f>
        <v>0</v>
      </c>
      <c r="G9" s="251"/>
      <c r="H9" s="241"/>
      <c r="I9" s="257" t="s">
        <v>967</v>
      </c>
      <c r="J9" s="254" t="s">
        <v>115</v>
      </c>
      <c r="K9" s="255">
        <f>SUM(伊豆市・伊豆の国市・三島市!D32)</f>
        <v>26000</v>
      </c>
      <c r="L9" s="258">
        <f>伊豆市・伊豆の国市・三島市!E32</f>
        <v>0</v>
      </c>
    </row>
    <row r="10" spans="1:12" ht="16.5" customHeight="1" x14ac:dyDescent="0.15">
      <c r="A10" s="246"/>
      <c r="B10" s="12"/>
      <c r="C10" s="264"/>
      <c r="D10" s="293"/>
      <c r="E10" s="294"/>
      <c r="F10" s="421"/>
      <c r="G10" s="510" t="s">
        <v>174</v>
      </c>
      <c r="H10" s="510"/>
      <c r="I10" s="511"/>
      <c r="J10" s="259"/>
      <c r="K10" s="260">
        <f>SUM(K7:K9)</f>
        <v>36450</v>
      </c>
      <c r="L10" s="262">
        <f>SUM(L7:L9)</f>
        <v>0</v>
      </c>
    </row>
    <row r="11" spans="1:12" ht="16.5" customHeight="1" x14ac:dyDescent="0.15">
      <c r="A11" s="512" t="s">
        <v>174</v>
      </c>
      <c r="B11" s="510"/>
      <c r="C11" s="511"/>
      <c r="D11" s="259"/>
      <c r="E11" s="260">
        <f>SUM(E7:E10)</f>
        <v>7150</v>
      </c>
      <c r="F11" s="261">
        <f>SUM(F7:F10)</f>
        <v>0</v>
      </c>
      <c r="G11" s="240" t="s">
        <v>210</v>
      </c>
      <c r="H11" s="354" t="s">
        <v>147</v>
      </c>
      <c r="I11" s="264" t="s">
        <v>759</v>
      </c>
      <c r="J11" s="265" t="s">
        <v>115</v>
      </c>
      <c r="K11" s="329">
        <f>SUM(裾野市・御殿場市・小山町!D7)</f>
        <v>8300</v>
      </c>
      <c r="L11" s="43">
        <f>裾野市・御殿場市・小山町!E7</f>
        <v>0</v>
      </c>
    </row>
    <row r="12" spans="1:12" ht="16.5" customHeight="1" x14ac:dyDescent="0.15">
      <c r="A12" s="237" t="s">
        <v>211</v>
      </c>
      <c r="B12" s="353" t="s">
        <v>121</v>
      </c>
      <c r="C12" s="263" t="s">
        <v>921</v>
      </c>
      <c r="D12" s="238" t="s">
        <v>123</v>
      </c>
      <c r="E12" s="154">
        <f>SUM(熱海市・伊東市・賀茂郡東海岸!D20)</f>
        <v>1100</v>
      </c>
      <c r="F12" s="239">
        <f>熱海市・伊東市・賀茂郡東海岸!E20</f>
        <v>0</v>
      </c>
      <c r="G12" s="510" t="s">
        <v>174</v>
      </c>
      <c r="H12" s="510"/>
      <c r="I12" s="511"/>
      <c r="J12" s="259"/>
      <c r="K12" s="260">
        <f>SUM(K11)</f>
        <v>8300</v>
      </c>
      <c r="L12" s="262">
        <f>SUM(L11)</f>
        <v>0</v>
      </c>
    </row>
    <row r="13" spans="1:12" ht="16.5" customHeight="1" x14ac:dyDescent="0.15">
      <c r="A13" s="246"/>
      <c r="B13" s="12"/>
      <c r="C13" s="266" t="s">
        <v>752</v>
      </c>
      <c r="D13" s="248" t="s">
        <v>123</v>
      </c>
      <c r="E13" s="249">
        <f>SUM(熱海市・伊東市・賀茂郡東海岸!D21)</f>
        <v>6000</v>
      </c>
      <c r="F13" s="250">
        <f>熱海市・伊東市・賀茂郡東海岸!E21</f>
        <v>0</v>
      </c>
      <c r="G13" s="240" t="s">
        <v>212</v>
      </c>
      <c r="H13" s="354" t="s">
        <v>145</v>
      </c>
      <c r="I13" s="264" t="s">
        <v>820</v>
      </c>
      <c r="J13" s="265" t="s">
        <v>115</v>
      </c>
      <c r="K13" s="329">
        <f>SUM(裾野市・御殿場市・小山町!D18)</f>
        <v>13600</v>
      </c>
      <c r="L13" s="43">
        <f>裾野市・御殿場市・小山町!E18</f>
        <v>0</v>
      </c>
    </row>
    <row r="14" spans="1:12" ht="16.5" customHeight="1" x14ac:dyDescent="0.15">
      <c r="A14" s="246"/>
      <c r="B14" s="12"/>
      <c r="C14" s="266" t="s">
        <v>841</v>
      </c>
      <c r="D14" s="248" t="s">
        <v>1135</v>
      </c>
      <c r="E14" s="249">
        <f>SUM(熱海市・伊東市・賀茂郡東海岸!D25)</f>
        <v>8800</v>
      </c>
      <c r="F14" s="250">
        <f>熱海市・伊東市・賀茂郡東海岸!E25</f>
        <v>0</v>
      </c>
      <c r="G14" s="510" t="s">
        <v>174</v>
      </c>
      <c r="H14" s="510"/>
      <c r="I14" s="511"/>
      <c r="J14" s="259"/>
      <c r="K14" s="260">
        <f>SUM(K13)</f>
        <v>13600</v>
      </c>
      <c r="L14" s="262">
        <f>SUM(L13)</f>
        <v>0</v>
      </c>
    </row>
    <row r="15" spans="1:12" ht="16.5" customHeight="1" x14ac:dyDescent="0.15">
      <c r="A15" s="246"/>
      <c r="B15" s="12"/>
      <c r="C15" s="266" t="s">
        <v>939</v>
      </c>
      <c r="D15" s="248" t="s">
        <v>125</v>
      </c>
      <c r="E15" s="249">
        <f>熱海市・伊東市・賀茂郡東海岸!D29</f>
        <v>4600</v>
      </c>
      <c r="F15" s="250">
        <f>熱海市・伊東市・賀茂郡東海岸!E29</f>
        <v>0</v>
      </c>
      <c r="G15" s="240" t="s">
        <v>5</v>
      </c>
      <c r="H15" s="354" t="s">
        <v>149</v>
      </c>
      <c r="I15" s="257" t="s">
        <v>760</v>
      </c>
      <c r="J15" s="254" t="s">
        <v>115</v>
      </c>
      <c r="K15" s="255">
        <f>SUM(裾野市・御殿場市・小山町!D31)</f>
        <v>2000</v>
      </c>
      <c r="L15" s="258">
        <f>裾野市・御殿場市・小山町!E31</f>
        <v>0</v>
      </c>
    </row>
    <row r="16" spans="1:12" ht="16.5" customHeight="1" x14ac:dyDescent="0.15">
      <c r="A16" s="246"/>
      <c r="B16" s="12"/>
      <c r="C16" s="434"/>
      <c r="D16" s="293"/>
      <c r="E16" s="294"/>
      <c r="F16" s="421"/>
      <c r="G16" s="510" t="s">
        <v>174</v>
      </c>
      <c r="H16" s="510"/>
      <c r="I16" s="511"/>
      <c r="J16" s="259"/>
      <c r="K16" s="260">
        <f>SUM(K15:K15)</f>
        <v>2000</v>
      </c>
      <c r="L16" s="262">
        <f>SUM(L15:L15)</f>
        <v>0</v>
      </c>
    </row>
    <row r="17" spans="1:12" ht="16.5" customHeight="1" x14ac:dyDescent="0.15">
      <c r="A17" s="512" t="s">
        <v>174</v>
      </c>
      <c r="B17" s="510"/>
      <c r="C17" s="511"/>
      <c r="D17" s="259"/>
      <c r="E17" s="260">
        <f>SUM(E12:E16)</f>
        <v>20500</v>
      </c>
      <c r="F17" s="261">
        <f>SUM(F12:F16)</f>
        <v>0</v>
      </c>
      <c r="G17" s="240" t="s">
        <v>6</v>
      </c>
      <c r="H17" s="348" t="s">
        <v>151</v>
      </c>
      <c r="I17" s="276" t="s">
        <v>761</v>
      </c>
      <c r="J17" s="277" t="s">
        <v>115</v>
      </c>
      <c r="K17" s="278">
        <f>SUM(沼津市!D7)</f>
        <v>550</v>
      </c>
      <c r="L17" s="279">
        <f>沼津市!E7</f>
        <v>0</v>
      </c>
    </row>
    <row r="18" spans="1:12" ht="16.5" customHeight="1" x14ac:dyDescent="0.15">
      <c r="A18" s="237" t="s">
        <v>213</v>
      </c>
      <c r="B18" s="355" t="s">
        <v>172</v>
      </c>
      <c r="C18" s="270" t="s">
        <v>964</v>
      </c>
      <c r="D18" s="238" t="s">
        <v>642</v>
      </c>
      <c r="E18" s="271">
        <f>SUM(熱海市・伊東市・賀茂郡東海岸!D38)</f>
        <v>1000</v>
      </c>
      <c r="F18" s="272">
        <f>熱海市・伊東市・賀茂郡東海岸!E38</f>
        <v>0</v>
      </c>
      <c r="G18" s="251"/>
      <c r="H18" s="241"/>
      <c r="I18" s="247" t="s">
        <v>965</v>
      </c>
      <c r="J18" s="248" t="s">
        <v>115</v>
      </c>
      <c r="K18" s="249">
        <f>SUM(沼津市!D8)</f>
        <v>900</v>
      </c>
      <c r="L18" s="252">
        <f>沼津市!E8</f>
        <v>0</v>
      </c>
    </row>
    <row r="19" spans="1:12" ht="16.5" customHeight="1" x14ac:dyDescent="0.15">
      <c r="A19" s="246"/>
      <c r="B19" s="356" t="s">
        <v>244</v>
      </c>
      <c r="C19" s="266" t="s">
        <v>946</v>
      </c>
      <c r="D19" s="248" t="s">
        <v>130</v>
      </c>
      <c r="E19" s="274">
        <f>SUM(熱海市・伊東市・賀茂郡東海岸!D39)</f>
        <v>1000</v>
      </c>
      <c r="F19" s="275">
        <f>熱海市・伊東市・賀茂郡東海岸!E39</f>
        <v>0</v>
      </c>
      <c r="G19" s="251"/>
      <c r="H19" s="241"/>
      <c r="I19" s="247" t="s">
        <v>849</v>
      </c>
      <c r="J19" s="248" t="s">
        <v>123</v>
      </c>
      <c r="K19" s="249">
        <f>SUM(沼津市!D9)</f>
        <v>3200</v>
      </c>
      <c r="L19" s="252">
        <f>沼津市!E9</f>
        <v>0</v>
      </c>
    </row>
    <row r="20" spans="1:12" ht="16.5" customHeight="1" x14ac:dyDescent="0.15">
      <c r="A20" s="246"/>
      <c r="B20" s="241"/>
      <c r="C20" s="266" t="s">
        <v>842</v>
      </c>
      <c r="D20" s="248" t="s">
        <v>124</v>
      </c>
      <c r="E20" s="274">
        <f>SUM(熱海市・伊東市・賀茂郡東海岸!D40)</f>
        <v>1000</v>
      </c>
      <c r="F20" s="275">
        <f>熱海市・伊東市・賀茂郡東海岸!E40</f>
        <v>0</v>
      </c>
      <c r="G20" s="251"/>
      <c r="H20" s="241"/>
      <c r="I20" s="247" t="s">
        <v>1004</v>
      </c>
      <c r="J20" s="248" t="s">
        <v>124</v>
      </c>
      <c r="K20" s="249">
        <f>SUM(沼津市!D13)</f>
        <v>14250</v>
      </c>
      <c r="L20" s="252">
        <f>沼津市!E13</f>
        <v>0</v>
      </c>
    </row>
    <row r="21" spans="1:12" ht="16.5" customHeight="1" x14ac:dyDescent="0.15">
      <c r="A21" s="246"/>
      <c r="B21" s="241"/>
      <c r="C21" s="266" t="s">
        <v>944</v>
      </c>
      <c r="D21" s="248" t="s">
        <v>130</v>
      </c>
      <c r="E21" s="274">
        <f>SUM(熱海市・伊東市・賀茂郡東海岸!D41)</f>
        <v>900</v>
      </c>
      <c r="F21" s="275">
        <f>熱海市・伊東市・賀茂郡東海岸!E41</f>
        <v>0</v>
      </c>
      <c r="G21" s="251"/>
      <c r="H21" s="241"/>
      <c r="I21" s="247" t="s">
        <v>954</v>
      </c>
      <c r="J21" s="248" t="s">
        <v>125</v>
      </c>
      <c r="K21" s="249">
        <f>SUM(沼津市!D23)</f>
        <v>13000</v>
      </c>
      <c r="L21" s="252">
        <f>沼津市!E23</f>
        <v>0</v>
      </c>
    </row>
    <row r="22" spans="1:12" ht="16.5" customHeight="1" x14ac:dyDescent="0.15">
      <c r="A22" s="246"/>
      <c r="B22" s="241"/>
      <c r="C22" s="266" t="s">
        <v>940</v>
      </c>
      <c r="D22" s="248" t="s">
        <v>115</v>
      </c>
      <c r="E22" s="274">
        <f>SUM(熱海市・伊東市・賀茂郡東海岸!D42)</f>
        <v>1500</v>
      </c>
      <c r="F22" s="275">
        <f>熱海市・伊東市・賀茂郡東海岸!E42</f>
        <v>0</v>
      </c>
      <c r="G22" s="251"/>
      <c r="H22" s="241"/>
      <c r="I22" s="247" t="s">
        <v>762</v>
      </c>
      <c r="J22" s="248" t="s">
        <v>123</v>
      </c>
      <c r="K22" s="249">
        <f>SUM(沼津市!D34)</f>
        <v>11000</v>
      </c>
      <c r="L22" s="252">
        <f>沼津市!E34</f>
        <v>0</v>
      </c>
    </row>
    <row r="23" spans="1:12" ht="16.5" customHeight="1" x14ac:dyDescent="0.15">
      <c r="A23" s="246"/>
      <c r="B23" s="241"/>
      <c r="C23" s="267" t="s">
        <v>843</v>
      </c>
      <c r="D23" s="254" t="s">
        <v>115</v>
      </c>
      <c r="E23" s="280">
        <f>SUM(熱海市・伊東市・賀茂郡東海岸!D43)</f>
        <v>500</v>
      </c>
      <c r="F23" s="281">
        <f>熱海市・伊東市・賀茂郡東海岸!E43</f>
        <v>0</v>
      </c>
      <c r="G23" s="251"/>
      <c r="H23" s="241"/>
      <c r="I23" s="247" t="s">
        <v>763</v>
      </c>
      <c r="J23" s="248" t="s">
        <v>153</v>
      </c>
      <c r="K23" s="249">
        <f>SUM(沼津市!D39)</f>
        <v>2500</v>
      </c>
      <c r="L23" s="252">
        <f>沼津市!E39</f>
        <v>0</v>
      </c>
    </row>
    <row r="24" spans="1:12" ht="16.5" customHeight="1" x14ac:dyDescent="0.15">
      <c r="A24" s="512" t="s">
        <v>174</v>
      </c>
      <c r="B24" s="510"/>
      <c r="C24" s="511"/>
      <c r="D24" s="259"/>
      <c r="E24" s="325">
        <f>SUM(E18:E23)</f>
        <v>5900</v>
      </c>
      <c r="F24" s="261">
        <f>SUM(F18:F23)</f>
        <v>0</v>
      </c>
      <c r="G24" s="251"/>
      <c r="H24" s="241"/>
      <c r="I24" s="253" t="s">
        <v>901</v>
      </c>
      <c r="J24" s="277" t="s">
        <v>123</v>
      </c>
      <c r="K24" s="249">
        <f>沼津市!D41</f>
        <v>2000</v>
      </c>
      <c r="L24" s="252">
        <f>沼津市!E41</f>
        <v>0</v>
      </c>
    </row>
    <row r="25" spans="1:12" ht="16.5" customHeight="1" x14ac:dyDescent="0.15">
      <c r="A25" s="237" t="s">
        <v>177</v>
      </c>
      <c r="B25" s="354" t="s">
        <v>133</v>
      </c>
      <c r="C25" s="263" t="s">
        <v>811</v>
      </c>
      <c r="D25" s="243" t="s">
        <v>271</v>
      </c>
      <c r="E25" s="244">
        <f>SUM(下田市・賀茂郡西海岸!D7)</f>
        <v>350</v>
      </c>
      <c r="F25" s="282">
        <f>下田市・賀茂郡西海岸!E7</f>
        <v>0</v>
      </c>
      <c r="G25" s="251"/>
      <c r="H25" s="241"/>
      <c r="I25" s="266"/>
      <c r="J25" s="277"/>
      <c r="K25" s="249"/>
      <c r="L25" s="43">
        <f>沼津市!E21</f>
        <v>0</v>
      </c>
    </row>
    <row r="26" spans="1:12" ht="16.5" customHeight="1" x14ac:dyDescent="0.15">
      <c r="A26" s="246"/>
      <c r="B26" s="241"/>
      <c r="C26" s="266" t="s">
        <v>755</v>
      </c>
      <c r="D26" s="248" t="s">
        <v>130</v>
      </c>
      <c r="E26" s="249">
        <f>SUM(下田市・賀茂郡西海岸!D8)</f>
        <v>8400</v>
      </c>
      <c r="F26" s="250">
        <f>下田市・賀茂郡西海岸!E8</f>
        <v>0</v>
      </c>
      <c r="G26" s="510" t="s">
        <v>174</v>
      </c>
      <c r="H26" s="510"/>
      <c r="I26" s="511"/>
      <c r="J26" s="259"/>
      <c r="K26" s="260">
        <f>SUM(K17:K25)</f>
        <v>47400</v>
      </c>
      <c r="L26" s="262">
        <f>SUM(L17:L25)</f>
        <v>0</v>
      </c>
    </row>
    <row r="27" spans="1:12" ht="16.5" customHeight="1" x14ac:dyDescent="0.15">
      <c r="A27" s="246"/>
      <c r="B27" s="241"/>
      <c r="C27" s="266" t="s">
        <v>955</v>
      </c>
      <c r="D27" s="248" t="s">
        <v>1148</v>
      </c>
      <c r="E27" s="249">
        <f>下田市・賀茂郡西海岸!D11</f>
        <v>4400</v>
      </c>
      <c r="F27" s="250">
        <f>下田市・賀茂郡西海岸!E11</f>
        <v>0</v>
      </c>
      <c r="G27" s="240" t="s">
        <v>7</v>
      </c>
      <c r="H27" s="354" t="s">
        <v>156</v>
      </c>
      <c r="I27" s="268" t="s">
        <v>845</v>
      </c>
      <c r="J27" s="238" t="s">
        <v>168</v>
      </c>
      <c r="K27" s="154">
        <f>SUM(富士市!D7)</f>
        <v>18500</v>
      </c>
      <c r="L27" s="269">
        <f>富士市!E7</f>
        <v>0</v>
      </c>
    </row>
    <row r="28" spans="1:12" ht="16.5" customHeight="1" x14ac:dyDescent="0.15">
      <c r="A28" s="246"/>
      <c r="B28" s="241"/>
      <c r="C28" s="266"/>
      <c r="D28" s="248"/>
      <c r="E28" s="249"/>
      <c r="F28" s="250"/>
      <c r="G28" s="251"/>
      <c r="H28" s="241"/>
      <c r="I28" s="247" t="s">
        <v>764</v>
      </c>
      <c r="J28" s="248" t="s">
        <v>123</v>
      </c>
      <c r="K28" s="249">
        <f>SUM(富士市!D15)</f>
        <v>8450</v>
      </c>
      <c r="L28" s="252">
        <f>富士市!E15</f>
        <v>0</v>
      </c>
    </row>
    <row r="29" spans="1:12" ht="16.5" customHeight="1" x14ac:dyDescent="0.15">
      <c r="A29" s="246"/>
      <c r="B29" s="241"/>
      <c r="C29" s="266"/>
      <c r="D29" s="248"/>
      <c r="E29" s="249"/>
      <c r="F29" s="250"/>
      <c r="G29" s="251"/>
      <c r="H29" s="241"/>
      <c r="I29" s="247" t="s">
        <v>846</v>
      </c>
      <c r="J29" s="248" t="s">
        <v>329</v>
      </c>
      <c r="K29" s="249">
        <f>SUM(富士市!D23)</f>
        <v>2500</v>
      </c>
      <c r="L29" s="252">
        <f>富士市!E23</f>
        <v>0</v>
      </c>
    </row>
    <row r="30" spans="1:12" ht="16.5" customHeight="1" x14ac:dyDescent="0.15">
      <c r="A30" s="512" t="s">
        <v>174</v>
      </c>
      <c r="B30" s="510"/>
      <c r="C30" s="511"/>
      <c r="D30" s="259"/>
      <c r="E30" s="260">
        <f>SUM(E25:E29)</f>
        <v>13150</v>
      </c>
      <c r="F30" s="261">
        <f>SUM(F25:F29)</f>
        <v>0</v>
      </c>
      <c r="G30" s="251"/>
      <c r="H30" s="241"/>
      <c r="I30" s="247" t="s">
        <v>766</v>
      </c>
      <c r="J30" s="248" t="s">
        <v>125</v>
      </c>
      <c r="K30" s="249">
        <f>SUM(富士市!D25)</f>
        <v>4400</v>
      </c>
      <c r="L30" s="252">
        <f>富士市!E25</f>
        <v>0</v>
      </c>
    </row>
    <row r="31" spans="1:12" ht="16.5" customHeight="1" x14ac:dyDescent="0.15">
      <c r="A31" s="237" t="s">
        <v>178</v>
      </c>
      <c r="B31" s="354" t="s">
        <v>172</v>
      </c>
      <c r="C31" s="266" t="s">
        <v>966</v>
      </c>
      <c r="D31" s="248" t="s">
        <v>115</v>
      </c>
      <c r="E31" s="249">
        <f>SUM(下田市・賀茂郡西海岸!D18)</f>
        <v>3500</v>
      </c>
      <c r="F31" s="250">
        <f>下田市・賀茂郡西海岸!E18</f>
        <v>0</v>
      </c>
      <c r="G31" s="251"/>
      <c r="H31" s="241"/>
      <c r="I31" s="247" t="s">
        <v>767</v>
      </c>
      <c r="J31" s="248" t="s">
        <v>168</v>
      </c>
      <c r="K31" s="249">
        <f>SUM(富士市!D27)</f>
        <v>1800</v>
      </c>
      <c r="L31" s="252">
        <f>富士市!E27</f>
        <v>0</v>
      </c>
    </row>
    <row r="32" spans="1:12" ht="16.5" customHeight="1" x14ac:dyDescent="0.15">
      <c r="A32" s="246"/>
      <c r="B32" s="354" t="s">
        <v>243</v>
      </c>
      <c r="C32" s="266" t="s">
        <v>812</v>
      </c>
      <c r="D32" s="248" t="s">
        <v>115</v>
      </c>
      <c r="E32" s="249">
        <f>SUM(下田市・賀茂郡西海岸!D21)</f>
        <v>300</v>
      </c>
      <c r="F32" s="250">
        <f>下田市・賀茂郡西海岸!E21</f>
        <v>0</v>
      </c>
      <c r="G32" s="251"/>
      <c r="H32" s="241"/>
      <c r="I32" s="247" t="s">
        <v>768</v>
      </c>
      <c r="J32" s="248" t="s">
        <v>123</v>
      </c>
      <c r="K32" s="249">
        <f>SUM(富士市!D28)</f>
        <v>1850</v>
      </c>
      <c r="L32" s="252">
        <f>富士市!E28</f>
        <v>0</v>
      </c>
    </row>
    <row r="33" spans="1:12" ht="16.5" customHeight="1" x14ac:dyDescent="0.15">
      <c r="A33" s="246"/>
      <c r="B33" s="241"/>
      <c r="C33" s="267" t="s">
        <v>813</v>
      </c>
      <c r="D33" s="254" t="s">
        <v>115</v>
      </c>
      <c r="E33" s="255">
        <f>SUM(下田市・賀茂郡西海岸!D22)</f>
        <v>350</v>
      </c>
      <c r="F33" s="256">
        <f>下田市・賀茂郡西海岸!E22</f>
        <v>0</v>
      </c>
      <c r="G33" s="251"/>
      <c r="H33" s="241"/>
      <c r="I33" s="247" t="s">
        <v>1008</v>
      </c>
      <c r="J33" s="248" t="s">
        <v>131</v>
      </c>
      <c r="K33" s="249">
        <f>SUM(富士市!D29)</f>
        <v>1100</v>
      </c>
      <c r="L33" s="252">
        <f>富士市!E29</f>
        <v>0</v>
      </c>
    </row>
    <row r="34" spans="1:12" ht="16.5" customHeight="1" x14ac:dyDescent="0.15">
      <c r="A34" s="512" t="s">
        <v>174</v>
      </c>
      <c r="B34" s="510"/>
      <c r="C34" s="511"/>
      <c r="D34" s="259"/>
      <c r="E34" s="260">
        <f>SUM(E31:E33)</f>
        <v>4150</v>
      </c>
      <c r="F34" s="261">
        <f>SUM(F31:F33)</f>
        <v>0</v>
      </c>
      <c r="G34" s="246"/>
      <c r="H34" s="12"/>
      <c r="I34" s="242" t="s">
        <v>769</v>
      </c>
      <c r="J34" s="243" t="s">
        <v>115</v>
      </c>
      <c r="K34" s="244">
        <f>SUM(富士市!D30)</f>
        <v>1450</v>
      </c>
      <c r="L34" s="245">
        <f>富士市!E30</f>
        <v>0</v>
      </c>
    </row>
    <row r="35" spans="1:12" ht="16.5" customHeight="1" x14ac:dyDescent="0.15">
      <c r="A35" s="237" t="s">
        <v>214</v>
      </c>
      <c r="B35" s="354" t="s">
        <v>584</v>
      </c>
      <c r="C35" s="270" t="s">
        <v>815</v>
      </c>
      <c r="D35" s="238" t="s">
        <v>115</v>
      </c>
      <c r="E35" s="154">
        <f>SUM(伊豆市・伊豆の国市・三島市!D7)</f>
        <v>200</v>
      </c>
      <c r="F35" s="272">
        <f>伊豆市・伊豆の国市・三島市!E7</f>
        <v>0</v>
      </c>
      <c r="G35" s="387"/>
      <c r="H35" s="12"/>
      <c r="I35" s="242" t="s">
        <v>847</v>
      </c>
      <c r="J35" s="243" t="s">
        <v>115</v>
      </c>
      <c r="K35" s="244">
        <f>SUM(富士市!D31)</f>
        <v>2050</v>
      </c>
      <c r="L35" s="245">
        <f>富士市!E31</f>
        <v>0</v>
      </c>
    </row>
    <row r="36" spans="1:12" ht="16.5" customHeight="1" x14ac:dyDescent="0.15">
      <c r="A36" s="246"/>
      <c r="B36" s="354" t="s">
        <v>328</v>
      </c>
      <c r="C36" s="266" t="s">
        <v>816</v>
      </c>
      <c r="D36" s="248" t="s">
        <v>115</v>
      </c>
      <c r="E36" s="249">
        <f>SUM(伊豆市・伊豆の国市・三島市!D8)</f>
        <v>250</v>
      </c>
      <c r="F36" s="275">
        <f>伊豆市・伊豆の国市・三島市!E8</f>
        <v>0</v>
      </c>
      <c r="G36" s="510" t="s">
        <v>174</v>
      </c>
      <c r="H36" s="510"/>
      <c r="I36" s="511"/>
      <c r="J36" s="259"/>
      <c r="K36" s="260">
        <f>SUM(K27:K35)</f>
        <v>42100</v>
      </c>
      <c r="L36" s="262">
        <f>SUM(L27:L35)</f>
        <v>0</v>
      </c>
    </row>
    <row r="37" spans="1:12" ht="16.5" customHeight="1" x14ac:dyDescent="0.15">
      <c r="A37" s="246"/>
      <c r="B37" s="12"/>
      <c r="C37" s="266" t="s">
        <v>756</v>
      </c>
      <c r="D37" s="248" t="s">
        <v>115</v>
      </c>
      <c r="E37" s="249">
        <f>SUM(伊豆市・伊豆の国市・三島市!D9)</f>
        <v>500</v>
      </c>
      <c r="F37" s="275">
        <f>伊豆市・伊豆の国市・三島市!E9</f>
        <v>0</v>
      </c>
      <c r="G37" s="240" t="s">
        <v>8</v>
      </c>
      <c r="H37" s="354" t="s">
        <v>169</v>
      </c>
      <c r="I37" s="268" t="s">
        <v>822</v>
      </c>
      <c r="J37" s="238" t="s">
        <v>115</v>
      </c>
      <c r="K37" s="154">
        <f>SUM(富士宮市!D7)</f>
        <v>5050</v>
      </c>
      <c r="L37" s="269">
        <f>富士宮市!E7</f>
        <v>0</v>
      </c>
    </row>
    <row r="38" spans="1:12" ht="16.5" customHeight="1" x14ac:dyDescent="0.15">
      <c r="A38" s="237"/>
      <c r="B38" s="283"/>
      <c r="C38" s="263" t="s">
        <v>817</v>
      </c>
      <c r="D38" s="243" t="s">
        <v>115</v>
      </c>
      <c r="E38" s="244">
        <f>SUM(伊豆市・伊豆の国市・三島市!D10)</f>
        <v>750</v>
      </c>
      <c r="F38" s="284">
        <f>伊豆市・伊豆の国市・三島市!E10</f>
        <v>0</v>
      </c>
      <c r="G38" s="251"/>
      <c r="H38" s="12"/>
      <c r="I38" s="266" t="s">
        <v>848</v>
      </c>
      <c r="J38" s="248" t="s">
        <v>115</v>
      </c>
      <c r="K38" s="249">
        <f>SUM(富士宮市!D10)</f>
        <v>3200</v>
      </c>
      <c r="L38" s="252">
        <f>SUM(富士宮市!E10)</f>
        <v>0</v>
      </c>
    </row>
    <row r="39" spans="1:12" ht="16.5" customHeight="1" x14ac:dyDescent="0.15">
      <c r="A39" s="246"/>
      <c r="B39" s="283"/>
      <c r="C39" s="266" t="s">
        <v>844</v>
      </c>
      <c r="D39" s="248" t="s">
        <v>124</v>
      </c>
      <c r="E39" s="249">
        <f>SUM(伊豆市・伊豆の国市・三島市!D11)</f>
        <v>7800</v>
      </c>
      <c r="F39" s="250">
        <f>伊豆市・伊豆の国市・三島市!E11</f>
        <v>0</v>
      </c>
      <c r="G39" s="251"/>
      <c r="H39" s="241"/>
      <c r="I39" s="242" t="s">
        <v>823</v>
      </c>
      <c r="J39" s="243" t="s">
        <v>115</v>
      </c>
      <c r="K39" s="244">
        <f>SUM(富士宮市!D12)</f>
        <v>8400</v>
      </c>
      <c r="L39" s="245">
        <f>富士宮市!E12</f>
        <v>0</v>
      </c>
    </row>
    <row r="40" spans="1:12" ht="16.5" customHeight="1" x14ac:dyDescent="0.15">
      <c r="A40" s="246"/>
      <c r="B40" s="241"/>
      <c r="C40" s="276" t="s">
        <v>819</v>
      </c>
      <c r="D40" s="277" t="s">
        <v>130</v>
      </c>
      <c r="E40" s="278">
        <f>SUM(伊豆市・伊豆の国市・三島市!D16)</f>
        <v>6500</v>
      </c>
      <c r="F40" s="286">
        <f>伊豆市・伊豆の国市・三島市!E16</f>
        <v>0</v>
      </c>
      <c r="G40" s="251"/>
      <c r="H40" s="241"/>
      <c r="I40" s="253" t="s">
        <v>989</v>
      </c>
      <c r="J40" s="277" t="s">
        <v>115</v>
      </c>
      <c r="K40" s="278">
        <f>富士宮市!D16</f>
        <v>8200</v>
      </c>
      <c r="L40" s="285">
        <f>富士宮市!E16</f>
        <v>0</v>
      </c>
    </row>
    <row r="41" spans="1:12" ht="16.5" customHeight="1" x14ac:dyDescent="0.15">
      <c r="A41" s="287"/>
      <c r="B41" s="288"/>
      <c r="C41" s="267"/>
      <c r="D41" s="254"/>
      <c r="E41" s="255"/>
      <c r="F41" s="256"/>
      <c r="G41" s="251"/>
      <c r="H41" s="241"/>
      <c r="I41" s="253"/>
      <c r="J41" s="277"/>
      <c r="K41" s="278"/>
      <c r="L41" s="285"/>
    </row>
    <row r="42" spans="1:12" ht="16.5" customHeight="1" x14ac:dyDescent="0.15">
      <c r="A42" s="512" t="s">
        <v>174</v>
      </c>
      <c r="B42" s="510"/>
      <c r="C42" s="511"/>
      <c r="D42" s="259"/>
      <c r="E42" s="260">
        <f>SUM(E35:E41)</f>
        <v>16000</v>
      </c>
      <c r="F42" s="261">
        <f>SUM(F35:F41)</f>
        <v>0</v>
      </c>
      <c r="G42" s="512" t="s">
        <v>174</v>
      </c>
      <c r="H42" s="510"/>
      <c r="I42" s="511"/>
      <c r="J42" s="259"/>
      <c r="K42" s="260">
        <f>SUM(K37:K41)</f>
        <v>24850</v>
      </c>
      <c r="L42" s="262">
        <f>SUM(L37:L41)</f>
        <v>0</v>
      </c>
    </row>
    <row r="43" spans="1:12" ht="16.5" customHeight="1" thickBot="1" x14ac:dyDescent="0.2">
      <c r="G43" s="12"/>
      <c r="H43" s="12"/>
      <c r="I43" s="12"/>
      <c r="J43" s="12"/>
      <c r="K43" s="12"/>
      <c r="L43" s="12"/>
    </row>
    <row r="44" spans="1:12" ht="16.5" customHeight="1" x14ac:dyDescent="0.15">
      <c r="G44" s="12"/>
      <c r="H44" s="12"/>
      <c r="I44" s="517" t="s">
        <v>220</v>
      </c>
      <c r="J44" s="518"/>
      <c r="K44" s="521">
        <f>E11+E17+E24+E30+E34+E42+K10+K12+K14+K16+K26+K36+K42</f>
        <v>241550</v>
      </c>
      <c r="L44" s="522"/>
    </row>
    <row r="45" spans="1:12" ht="16.5" customHeight="1" thickBot="1" x14ac:dyDescent="0.2">
      <c r="G45" s="12"/>
      <c r="H45" s="12"/>
      <c r="I45" s="519"/>
      <c r="J45" s="520"/>
      <c r="K45" s="523"/>
      <c r="L45" s="524"/>
    </row>
    <row r="46" spans="1:12" ht="16.5" customHeight="1" x14ac:dyDescent="0.15">
      <c r="G46" s="12"/>
      <c r="H46" s="12"/>
      <c r="I46" s="525" t="s">
        <v>105</v>
      </c>
      <c r="J46" s="526"/>
      <c r="K46" s="513">
        <f>F11+F17+F24+F30+F34+F42+L10+L12+L14+L16+L26+L36+L42</f>
        <v>0</v>
      </c>
      <c r="L46" s="514"/>
    </row>
    <row r="47" spans="1:12" ht="16.5" customHeight="1" thickBot="1" x14ac:dyDescent="0.2">
      <c r="I47" s="527"/>
      <c r="J47" s="528"/>
      <c r="K47" s="515"/>
      <c r="L47" s="516"/>
    </row>
    <row r="48" spans="1:12" ht="16.5" customHeight="1" x14ac:dyDescent="0.15"/>
    <row r="49" ht="16.5" customHeight="1" x14ac:dyDescent="0.15"/>
    <row r="50" ht="16.5" customHeight="1" x14ac:dyDescent="0.15"/>
    <row r="51" ht="16.5" customHeight="1" x14ac:dyDescent="0.15"/>
    <row r="52" ht="16.5" customHeight="1" x14ac:dyDescent="0.15"/>
  </sheetData>
  <mergeCells count="20">
    <mergeCell ref="D1:I1"/>
    <mergeCell ref="G10:I10"/>
    <mergeCell ref="G6:H6"/>
    <mergeCell ref="A11:C11"/>
    <mergeCell ref="A6:B6"/>
    <mergeCell ref="G12:I12"/>
    <mergeCell ref="G16:I16"/>
    <mergeCell ref="A24:C24"/>
    <mergeCell ref="A34:C34"/>
    <mergeCell ref="K46:L47"/>
    <mergeCell ref="I44:J45"/>
    <mergeCell ref="K44:L45"/>
    <mergeCell ref="G26:I26"/>
    <mergeCell ref="G42:I42"/>
    <mergeCell ref="I46:J47"/>
    <mergeCell ref="A42:C42"/>
    <mergeCell ref="G36:I36"/>
    <mergeCell ref="A30:C30"/>
    <mergeCell ref="G14:I14"/>
    <mergeCell ref="A17:C17"/>
  </mergeCells>
  <phoneticPr fontId="2"/>
  <hyperlinks>
    <hyperlink ref="B7" location="熱海市・伊東市・賀茂郡東海岸!A1" display="熱海市" xr:uid="{9B6CCE8F-1620-4A3E-BCC8-479F422A80FA}"/>
    <hyperlink ref="B12" location="熱海市・伊東市・賀茂郡東海岸!A1" display="伊東市" xr:uid="{D8A9AD97-8CD9-4AB9-978B-BCBFDE67B801}"/>
    <hyperlink ref="B18" location="熱海市・伊東市・賀茂郡東海岸!A1" display="賀茂郡" xr:uid="{D59F0BED-3064-4AA6-8052-04681573E161}"/>
    <hyperlink ref="B19" location="熱海市・伊東市・賀茂郡東海岸!A1" display="東海岸" xr:uid="{63681DC5-C081-457F-88C7-732366DC482A}"/>
    <hyperlink ref="B25" location="下田市・賀茂郡西海岸!A1" display="下田市" xr:uid="{B4A87DD2-A745-4776-B861-1AD8A3321284}"/>
    <hyperlink ref="B35" location="伊豆市・伊豆の国市・三島市!A1" display="伊豆市・" xr:uid="{A44C5B64-94ED-4A3D-861C-BA7E93AC2686}"/>
    <hyperlink ref="B36" location="伊豆市・伊豆の国市・三島市!A1" display="伊豆の国市" xr:uid="{C0CF6C2D-7F5F-45F3-89D0-1F43DD2A7FB1}"/>
    <hyperlink ref="H7" location="伊豆市・伊豆の国市・三島市!A1" display="三島市" xr:uid="{747F8289-7F0D-4D54-92FE-72F0BC065552}"/>
    <hyperlink ref="H11" location="裾野市・御殿場市・小山町!A1" display="裾野市" xr:uid="{A142DE20-C686-4B2E-A783-3B40DCA3CD1D}"/>
    <hyperlink ref="H13" location="裾野市・御殿場市・小山町!A1" display="御殿場市" xr:uid="{8514F72D-F71F-428F-ADFF-9ED650AB2CE7}"/>
    <hyperlink ref="H15" location="裾野市・御殿場市・小山町!A1" display="駿東郡小山町" xr:uid="{A4353BCC-0810-4B6D-9763-274282823335}"/>
    <hyperlink ref="H17" location="沼津市!A1" display="沼津市" xr:uid="{A2F847A8-452E-4B1D-9139-6B9986F57F82}"/>
    <hyperlink ref="H27" location="富士市!A1" display="富士市" xr:uid="{E5427C04-8CB7-422E-A549-C2782FABF3A0}"/>
    <hyperlink ref="H37" location="富士宮市!A1" display="富士宮市" xr:uid="{1E74B180-99AA-4A0A-B5AB-3EDFEE3CE40F}"/>
    <hyperlink ref="C1" location="東中西!A1" display="2021年下期" xr:uid="{95FF2BCC-29F0-4CD5-A855-EBFEA243A2B9}"/>
    <hyperlink ref="D1:I1" location="東中西!A1" display="静岡県東部地区折込部数表" xr:uid="{5BC293B9-ADAD-42F1-BFBF-7E235DAB6132}"/>
    <hyperlink ref="B31" location="下田市・賀茂郡西海岸!A1" display="賀茂郡" xr:uid="{D428AC11-B8B7-4BB3-BEF5-79610DEB3CDC}"/>
    <hyperlink ref="B32" location="伊豆市・伊豆の国市・三島市!A1" display="伊豆市・" xr:uid="{46E58AFF-BAEA-429E-A216-BEE1B0AC8733}"/>
  </hyperlinks>
  <printOptions horizontalCentered="1"/>
  <pageMargins left="0" right="0" top="0.25" bottom="0.31496062992125984" header="0.51181102362204722" footer="0.27559055118110237"/>
  <pageSetup paperSize="9" scale="99" orientation="portrait" r:id="rId1"/>
  <headerFooter alignWithMargins="0"/>
  <ignoredErrors>
    <ignoredError sqref="A42:C42 A37:B37 A35:A36 G26:I26 G36:I36 G10:I10 G12:I12 G14:I14 G16:I16 A33:B33 A34:C34 A30:C30 A24:C24 A17:C17 A11:C11 D34 G15 G13:H13 G37:H39 E18 A7:B10 G7:H7 G11:H11 A12:B16 A19:B23 G17:H24 G27:H27 F34 F26 A26:B29 D24:F25 G8:H9 D12:F13 A18 D32:F33 D30 A32 G28:H35 D31:E31 D11 F11 D19:E19 D20:E20 D21:E21 D22:E22 D23:E23 D17 E14:F14" numberStoredAsText="1"/>
    <ignoredError sqref="K13:L13" 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5"/>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52" customWidth="1"/>
    <col min="5" max="5" width="8.125" style="12" customWidth="1"/>
    <col min="6" max="6" width="27.625" style="12" customWidth="1"/>
    <col min="7" max="8" width="8.125" style="152" customWidth="1"/>
    <col min="9" max="9" width="18" style="12" customWidth="1"/>
    <col min="10" max="12" width="9" style="5" hidden="1" customWidth="1"/>
    <col min="13" max="13" width="14.25" style="5" bestFit="1" customWidth="1"/>
    <col min="14" max="16384" width="9" style="5"/>
  </cols>
  <sheetData>
    <row r="1" spans="1:13" s="12" customFormat="1" ht="16.5" customHeight="1" x14ac:dyDescent="0.15">
      <c r="A1" s="302"/>
      <c r="D1" s="152"/>
      <c r="G1" s="152"/>
      <c r="H1" s="152"/>
      <c r="J1" s="12" t="s">
        <v>631</v>
      </c>
    </row>
    <row r="2" spans="1:13" s="12" customFormat="1" ht="16.5" customHeight="1" x14ac:dyDescent="0.15">
      <c r="D2" s="152"/>
      <c r="G2" s="152"/>
      <c r="H2" s="152"/>
    </row>
    <row r="3" spans="1:13" s="12" customFormat="1" ht="16.5" customHeight="1" x14ac:dyDescent="0.15">
      <c r="D3" s="152"/>
      <c r="G3" s="152"/>
      <c r="H3" s="152"/>
    </row>
    <row r="4" spans="1:13" s="12" customFormat="1" ht="16.5" customHeight="1" x14ac:dyDescent="0.15">
      <c r="D4" s="152"/>
      <c r="G4" s="152"/>
      <c r="H4" s="152"/>
    </row>
    <row r="5" spans="1:13" s="12" customFormat="1" ht="20.100000000000001" customHeight="1" x14ac:dyDescent="0.15">
      <c r="A5" s="360" t="s">
        <v>57</v>
      </c>
      <c r="B5" s="361" t="s">
        <v>100</v>
      </c>
      <c r="C5" s="190"/>
      <c r="D5" s="191"/>
      <c r="E5" s="191"/>
      <c r="F5" s="102">
        <f>D15</f>
        <v>7150</v>
      </c>
      <c r="G5" s="202" t="s">
        <v>112</v>
      </c>
      <c r="H5" s="192"/>
      <c r="I5" s="190"/>
    </row>
    <row r="6" spans="1:13" s="86" customFormat="1" ht="16.5" customHeight="1" x14ac:dyDescent="0.15">
      <c r="A6" s="81" t="s">
        <v>101</v>
      </c>
      <c r="B6" s="81" t="s">
        <v>102</v>
      </c>
      <c r="C6" s="82" t="s">
        <v>103</v>
      </c>
      <c r="D6" s="83" t="s">
        <v>104</v>
      </c>
      <c r="E6" s="101" t="s">
        <v>105</v>
      </c>
      <c r="F6" s="81" t="s">
        <v>101</v>
      </c>
      <c r="G6" s="83" t="s">
        <v>107</v>
      </c>
      <c r="H6" s="85" t="s">
        <v>108</v>
      </c>
      <c r="I6" s="81" t="s">
        <v>109</v>
      </c>
      <c r="J6" s="81" t="s">
        <v>30</v>
      </c>
      <c r="K6" s="82" t="s">
        <v>632</v>
      </c>
      <c r="L6" s="81" t="s">
        <v>633</v>
      </c>
    </row>
    <row r="7" spans="1:13" s="12" customFormat="1" ht="16.5" customHeight="1" x14ac:dyDescent="0.15">
      <c r="A7" s="212" t="s">
        <v>100</v>
      </c>
      <c r="B7" s="545" t="s">
        <v>750</v>
      </c>
      <c r="C7" s="547" t="s">
        <v>115</v>
      </c>
      <c r="D7" s="549">
        <f>SUM(G7:G9)</f>
        <v>3300</v>
      </c>
      <c r="E7" s="550">
        <f>SUM(H7:H9)</f>
        <v>0</v>
      </c>
      <c r="F7" s="1" t="s">
        <v>116</v>
      </c>
      <c r="G7" s="149">
        <v>800</v>
      </c>
      <c r="H7" s="149"/>
      <c r="I7" s="1"/>
      <c r="J7" s="1">
        <v>22205</v>
      </c>
      <c r="K7" s="1">
        <v>2</v>
      </c>
      <c r="L7" s="1">
        <v>9</v>
      </c>
      <c r="M7" s="5"/>
    </row>
    <row r="8" spans="1:13" s="12" customFormat="1" ht="16.5" customHeight="1" x14ac:dyDescent="0.15">
      <c r="A8" s="209"/>
      <c r="B8" s="544"/>
      <c r="C8" s="541"/>
      <c r="D8" s="535"/>
      <c r="E8" s="533"/>
      <c r="F8" s="206" t="s">
        <v>117</v>
      </c>
      <c r="G8" s="390">
        <v>850</v>
      </c>
      <c r="H8" s="390"/>
      <c r="I8" s="206"/>
      <c r="J8" s="206">
        <v>22205</v>
      </c>
      <c r="K8" s="206">
        <v>2</v>
      </c>
      <c r="L8" s="206">
        <v>10</v>
      </c>
      <c r="M8" s="5"/>
    </row>
    <row r="9" spans="1:13" s="12" customFormat="1" ht="16.5" customHeight="1" x14ac:dyDescent="0.15">
      <c r="A9" s="209"/>
      <c r="B9" s="546"/>
      <c r="C9" s="548"/>
      <c r="D9" s="537"/>
      <c r="E9" s="534"/>
      <c r="F9" s="424" t="s">
        <v>331</v>
      </c>
      <c r="G9" s="367">
        <v>1650</v>
      </c>
      <c r="H9" s="367"/>
      <c r="I9" s="209"/>
      <c r="J9" s="209">
        <v>22205</v>
      </c>
      <c r="K9" s="209">
        <v>2</v>
      </c>
      <c r="L9" s="209">
        <v>7</v>
      </c>
      <c r="M9" s="5"/>
    </row>
    <row r="10" spans="1:13" s="12" customFormat="1" ht="16.5" customHeight="1" x14ac:dyDescent="0.15">
      <c r="A10" s="209"/>
      <c r="B10" s="208" t="s">
        <v>751</v>
      </c>
      <c r="C10" s="382" t="s">
        <v>115</v>
      </c>
      <c r="D10" s="370">
        <f>SUM(G10)</f>
        <v>1900</v>
      </c>
      <c r="E10" s="381">
        <f>SUM(H10)</f>
        <v>0</v>
      </c>
      <c r="F10" s="148" t="s">
        <v>332</v>
      </c>
      <c r="G10" s="370">
        <v>1900</v>
      </c>
      <c r="H10" s="370"/>
      <c r="I10" s="208"/>
      <c r="J10" s="208">
        <v>22205</v>
      </c>
      <c r="K10" s="208">
        <v>3</v>
      </c>
      <c r="L10" s="208">
        <v>10</v>
      </c>
    </row>
    <row r="11" spans="1:13" s="12" customFormat="1" ht="16.5" customHeight="1" x14ac:dyDescent="0.15">
      <c r="A11" s="209"/>
      <c r="B11" s="554" t="s">
        <v>938</v>
      </c>
      <c r="C11" s="551" t="s">
        <v>115</v>
      </c>
      <c r="D11" s="536">
        <f>SUM(G11:G14)</f>
        <v>1950</v>
      </c>
      <c r="E11" s="532">
        <f>SUM(H11:H14)</f>
        <v>0</v>
      </c>
      <c r="F11" s="210" t="s">
        <v>43</v>
      </c>
      <c r="G11" s="389">
        <v>750</v>
      </c>
      <c r="H11" s="389"/>
      <c r="I11" s="210"/>
      <c r="J11" s="210">
        <v>22205</v>
      </c>
      <c r="K11" s="210">
        <v>4</v>
      </c>
      <c r="L11" s="210">
        <v>6</v>
      </c>
    </row>
    <row r="12" spans="1:13" s="12" customFormat="1" ht="16.5" customHeight="1" x14ac:dyDescent="0.15">
      <c r="A12" s="209"/>
      <c r="B12" s="544"/>
      <c r="C12" s="541"/>
      <c r="D12" s="535"/>
      <c r="E12" s="533"/>
      <c r="F12" s="206" t="s">
        <v>118</v>
      </c>
      <c r="G12" s="390">
        <v>270</v>
      </c>
      <c r="H12" s="390"/>
      <c r="I12" s="206"/>
      <c r="J12" s="206">
        <v>22205</v>
      </c>
      <c r="K12" s="206">
        <v>4</v>
      </c>
      <c r="L12" s="206">
        <v>3</v>
      </c>
    </row>
    <row r="13" spans="1:13" s="12" customFormat="1" ht="16.5" customHeight="1" x14ac:dyDescent="0.15">
      <c r="A13" s="209"/>
      <c r="B13" s="544"/>
      <c r="C13" s="541"/>
      <c r="D13" s="535"/>
      <c r="E13" s="533"/>
      <c r="F13" s="206" t="s">
        <v>119</v>
      </c>
      <c r="G13" s="390">
        <v>380</v>
      </c>
      <c r="H13" s="390"/>
      <c r="I13" s="206"/>
      <c r="J13" s="206">
        <v>22205</v>
      </c>
      <c r="K13" s="206">
        <v>4</v>
      </c>
      <c r="L13" s="206">
        <v>4</v>
      </c>
    </row>
    <row r="14" spans="1:13" s="12" customFormat="1" ht="16.5" customHeight="1" x14ac:dyDescent="0.15">
      <c r="A14" s="209"/>
      <c r="B14" s="555"/>
      <c r="C14" s="552"/>
      <c r="D14" s="556"/>
      <c r="E14" s="553"/>
      <c r="F14" s="206" t="s">
        <v>120</v>
      </c>
      <c r="G14" s="150">
        <v>550</v>
      </c>
      <c r="H14" s="150"/>
      <c r="I14" s="3"/>
      <c r="J14" s="3">
        <v>22205</v>
      </c>
      <c r="K14" s="3">
        <v>4</v>
      </c>
      <c r="L14" s="3">
        <v>5</v>
      </c>
    </row>
    <row r="15" spans="1:13" s="89" customFormat="1" ht="16.5" customHeight="1" x14ac:dyDescent="0.15">
      <c r="A15" s="217"/>
      <c r="B15" s="539" t="s">
        <v>113</v>
      </c>
      <c r="C15" s="540"/>
      <c r="D15" s="90">
        <f>SUM(D7:D14)</f>
        <v>7150</v>
      </c>
      <c r="E15" s="91">
        <f>SUM(E7:E14)</f>
        <v>0</v>
      </c>
      <c r="F15" s="7"/>
      <c r="G15" s="159"/>
      <c r="H15" s="159"/>
      <c r="I15" s="7"/>
      <c r="J15" s="7"/>
      <c r="K15" s="7"/>
      <c r="L15" s="7"/>
    </row>
    <row r="16" spans="1:13" s="12" customFormat="1" ht="16.5" customHeight="1" x14ac:dyDescent="0.15">
      <c r="A16" s="538" t="s">
        <v>1138</v>
      </c>
      <c r="B16" s="538"/>
      <c r="C16" s="538"/>
      <c r="D16" s="538"/>
      <c r="E16" s="538"/>
      <c r="F16" s="538"/>
      <c r="G16" s="538"/>
      <c r="H16" s="538"/>
      <c r="I16" s="538"/>
    </row>
    <row r="17" spans="1:12" s="12" customFormat="1" ht="16.5" customHeight="1" x14ac:dyDescent="0.15">
      <c r="D17" s="79"/>
      <c r="G17" s="152"/>
      <c r="H17" s="152"/>
    </row>
    <row r="18" spans="1:12" s="12" customFormat="1" ht="20.100000000000001" customHeight="1" x14ac:dyDescent="0.15">
      <c r="A18" s="360" t="s">
        <v>110</v>
      </c>
      <c r="B18" s="361" t="s">
        <v>111</v>
      </c>
      <c r="C18" s="190"/>
      <c r="D18" s="191"/>
      <c r="E18" s="191"/>
      <c r="F18" s="102">
        <f>D33</f>
        <v>20500</v>
      </c>
      <c r="G18" s="185" t="s">
        <v>112</v>
      </c>
      <c r="H18" s="192"/>
      <c r="I18" s="190"/>
    </row>
    <row r="19" spans="1:12" s="182" customFormat="1" ht="16.5" customHeight="1" x14ac:dyDescent="0.15">
      <c r="A19" s="81" t="s">
        <v>101</v>
      </c>
      <c r="B19" s="81" t="s">
        <v>102</v>
      </c>
      <c r="C19" s="82" t="s">
        <v>103</v>
      </c>
      <c r="D19" s="83" t="s">
        <v>104</v>
      </c>
      <c r="E19" s="101" t="s">
        <v>105</v>
      </c>
      <c r="F19" s="81" t="s">
        <v>101</v>
      </c>
      <c r="G19" s="83" t="s">
        <v>107</v>
      </c>
      <c r="H19" s="85" t="s">
        <v>108</v>
      </c>
      <c r="I19" s="81" t="s">
        <v>109</v>
      </c>
      <c r="J19" s="81" t="s">
        <v>30</v>
      </c>
      <c r="K19" s="82" t="s">
        <v>632</v>
      </c>
      <c r="L19" s="81" t="s">
        <v>633</v>
      </c>
    </row>
    <row r="20" spans="1:12" ht="16.5" customHeight="1" x14ac:dyDescent="0.15">
      <c r="A20" s="212" t="s">
        <v>121</v>
      </c>
      <c r="B20" s="306" t="s">
        <v>921</v>
      </c>
      <c r="C20" s="375" t="s">
        <v>123</v>
      </c>
      <c r="D20" s="376">
        <f>SUM(G20)</f>
        <v>1100</v>
      </c>
      <c r="E20" s="378">
        <f>SUM(H20)</f>
        <v>0</v>
      </c>
      <c r="F20" s="306" t="s">
        <v>126</v>
      </c>
      <c r="G20" s="376">
        <v>1100</v>
      </c>
      <c r="H20" s="376"/>
      <c r="I20" s="306"/>
      <c r="J20" s="306">
        <v>22208</v>
      </c>
      <c r="K20" s="306">
        <v>11</v>
      </c>
      <c r="L20" s="306">
        <v>1</v>
      </c>
    </row>
    <row r="21" spans="1:12" ht="16.5" customHeight="1" x14ac:dyDescent="0.15">
      <c r="A21" s="209"/>
      <c r="B21" s="544" t="s">
        <v>752</v>
      </c>
      <c r="C21" s="541" t="s">
        <v>123</v>
      </c>
      <c r="D21" s="535">
        <f>SUM(G21:G24)</f>
        <v>6000</v>
      </c>
      <c r="E21" s="533">
        <f>SUM(H21:H24)</f>
        <v>0</v>
      </c>
      <c r="F21" s="210" t="s">
        <v>127</v>
      </c>
      <c r="G21" s="389">
        <v>2900</v>
      </c>
      <c r="H21" s="389"/>
      <c r="I21" s="210"/>
      <c r="J21" s="210">
        <v>22208</v>
      </c>
      <c r="K21" s="210">
        <v>12</v>
      </c>
      <c r="L21" s="210">
        <v>1</v>
      </c>
    </row>
    <row r="22" spans="1:12" ht="16.5" customHeight="1" x14ac:dyDescent="0.15">
      <c r="A22" s="209"/>
      <c r="B22" s="544"/>
      <c r="C22" s="541"/>
      <c r="D22" s="535"/>
      <c r="E22" s="533"/>
      <c r="F22" s="206" t="s">
        <v>974</v>
      </c>
      <c r="G22" s="390">
        <v>1400</v>
      </c>
      <c r="H22" s="390"/>
      <c r="I22" s="206"/>
      <c r="J22" s="206">
        <v>22208</v>
      </c>
      <c r="K22" s="206">
        <v>12</v>
      </c>
      <c r="L22" s="206">
        <v>2</v>
      </c>
    </row>
    <row r="23" spans="1:12" ht="16.5" customHeight="1" x14ac:dyDescent="0.15">
      <c r="A23" s="209"/>
      <c r="B23" s="544"/>
      <c r="C23" s="541"/>
      <c r="D23" s="535"/>
      <c r="E23" s="533"/>
      <c r="F23" s="3" t="s">
        <v>973</v>
      </c>
      <c r="G23" s="150">
        <v>700</v>
      </c>
      <c r="H23" s="150"/>
      <c r="I23" s="3"/>
      <c r="J23" s="206">
        <v>22208</v>
      </c>
      <c r="K23" s="206">
        <v>12</v>
      </c>
      <c r="L23" s="3">
        <v>18</v>
      </c>
    </row>
    <row r="24" spans="1:12" ht="16.5" customHeight="1" x14ac:dyDescent="0.15">
      <c r="A24" s="209"/>
      <c r="B24" s="544"/>
      <c r="C24" s="548"/>
      <c r="D24" s="535"/>
      <c r="E24" s="533"/>
      <c r="F24" s="3" t="s">
        <v>129</v>
      </c>
      <c r="G24" s="150">
        <v>1000</v>
      </c>
      <c r="H24" s="150"/>
      <c r="I24" s="3"/>
      <c r="J24" s="3">
        <v>22208</v>
      </c>
      <c r="K24" s="3">
        <v>12</v>
      </c>
      <c r="L24" s="3">
        <v>3</v>
      </c>
    </row>
    <row r="25" spans="1:12" ht="16.5" customHeight="1" x14ac:dyDescent="0.15">
      <c r="A25" s="209"/>
      <c r="B25" s="530" t="s">
        <v>753</v>
      </c>
      <c r="C25" s="531" t="s">
        <v>1135</v>
      </c>
      <c r="D25" s="536">
        <f>SUM(G25:G28)</f>
        <v>8800</v>
      </c>
      <c r="E25" s="532">
        <f>SUM(H25:H28)</f>
        <v>0</v>
      </c>
      <c r="F25" s="210" t="s">
        <v>126</v>
      </c>
      <c r="G25" s="389">
        <v>750</v>
      </c>
      <c r="H25" s="389"/>
      <c r="I25" s="210"/>
      <c r="J25" s="210">
        <v>22208</v>
      </c>
      <c r="K25" s="210">
        <v>13</v>
      </c>
      <c r="L25" s="210">
        <v>1</v>
      </c>
    </row>
    <row r="26" spans="1:12" ht="16.5" customHeight="1" x14ac:dyDescent="0.15">
      <c r="A26" s="209"/>
      <c r="B26" s="530"/>
      <c r="C26" s="531"/>
      <c r="D26" s="535"/>
      <c r="E26" s="533"/>
      <c r="F26" s="206" t="s">
        <v>127</v>
      </c>
      <c r="G26" s="390">
        <v>3100</v>
      </c>
      <c r="H26" s="390"/>
      <c r="I26" s="206"/>
      <c r="J26" s="206">
        <v>22208</v>
      </c>
      <c r="K26" s="206">
        <v>13</v>
      </c>
      <c r="L26" s="206">
        <v>2</v>
      </c>
    </row>
    <row r="27" spans="1:12" ht="16.5" customHeight="1" x14ac:dyDescent="0.15">
      <c r="A27" s="209"/>
      <c r="B27" s="530"/>
      <c r="C27" s="531"/>
      <c r="D27" s="535"/>
      <c r="E27" s="533"/>
      <c r="F27" s="206" t="s">
        <v>128</v>
      </c>
      <c r="G27" s="390">
        <v>3350</v>
      </c>
      <c r="H27" s="390"/>
      <c r="I27" s="206"/>
      <c r="J27" s="206">
        <v>22208</v>
      </c>
      <c r="K27" s="206">
        <v>13</v>
      </c>
      <c r="L27" s="206">
        <v>3</v>
      </c>
    </row>
    <row r="28" spans="1:12" ht="16.5" customHeight="1" x14ac:dyDescent="0.15">
      <c r="A28" s="209"/>
      <c r="B28" s="530"/>
      <c r="C28" s="531"/>
      <c r="D28" s="537"/>
      <c r="E28" s="534"/>
      <c r="F28" s="207" t="s">
        <v>129</v>
      </c>
      <c r="G28" s="391">
        <v>1600</v>
      </c>
      <c r="H28" s="391"/>
      <c r="I28" s="207"/>
      <c r="J28" s="207">
        <v>22208</v>
      </c>
      <c r="K28" s="207">
        <v>13</v>
      </c>
      <c r="L28" s="207">
        <v>4</v>
      </c>
    </row>
    <row r="29" spans="1:12" ht="16.5" customHeight="1" x14ac:dyDescent="0.15">
      <c r="A29" s="209"/>
      <c r="B29" s="544" t="s">
        <v>939</v>
      </c>
      <c r="C29" s="541" t="s">
        <v>125</v>
      </c>
      <c r="D29" s="535">
        <f>SUM(G29:G32)</f>
        <v>4600</v>
      </c>
      <c r="E29" s="533">
        <f>SUM(H29:H32)</f>
        <v>0</v>
      </c>
      <c r="F29" s="210" t="s">
        <v>126</v>
      </c>
      <c r="G29" s="389">
        <v>500</v>
      </c>
      <c r="H29" s="389"/>
      <c r="I29" s="210"/>
      <c r="J29" s="210">
        <v>22208</v>
      </c>
      <c r="K29" s="210">
        <v>15</v>
      </c>
      <c r="L29" s="210">
        <v>1</v>
      </c>
    </row>
    <row r="30" spans="1:12" ht="16.5" customHeight="1" x14ac:dyDescent="0.15">
      <c r="A30" s="209"/>
      <c r="B30" s="544"/>
      <c r="C30" s="541"/>
      <c r="D30" s="535"/>
      <c r="E30" s="533"/>
      <c r="F30" s="206" t="s">
        <v>127</v>
      </c>
      <c r="G30" s="390">
        <v>1800</v>
      </c>
      <c r="H30" s="390"/>
      <c r="I30" s="206"/>
      <c r="J30" s="206">
        <v>22208</v>
      </c>
      <c r="K30" s="206">
        <v>15</v>
      </c>
      <c r="L30" s="206">
        <v>2</v>
      </c>
    </row>
    <row r="31" spans="1:12" ht="16.5" customHeight="1" x14ac:dyDescent="0.15">
      <c r="A31" s="209"/>
      <c r="B31" s="544"/>
      <c r="C31" s="541"/>
      <c r="D31" s="535"/>
      <c r="E31" s="533"/>
      <c r="F31" s="206" t="s">
        <v>128</v>
      </c>
      <c r="G31" s="390">
        <v>800</v>
      </c>
      <c r="H31" s="390"/>
      <c r="I31" s="206"/>
      <c r="J31" s="206">
        <v>22208</v>
      </c>
      <c r="K31" s="206">
        <v>15</v>
      </c>
      <c r="L31" s="206">
        <v>3</v>
      </c>
    </row>
    <row r="32" spans="1:12" ht="16.5" customHeight="1" x14ac:dyDescent="0.15">
      <c r="A32" s="209"/>
      <c r="B32" s="544"/>
      <c r="C32" s="541"/>
      <c r="D32" s="535"/>
      <c r="E32" s="533"/>
      <c r="F32" s="3" t="s">
        <v>129</v>
      </c>
      <c r="G32" s="150">
        <v>1500</v>
      </c>
      <c r="H32" s="150"/>
      <c r="I32" s="3"/>
      <c r="J32" s="3">
        <v>22208</v>
      </c>
      <c r="K32" s="3">
        <v>15</v>
      </c>
      <c r="L32" s="3">
        <v>4</v>
      </c>
    </row>
    <row r="33" spans="1:12" s="182" customFormat="1" ht="16.5" customHeight="1" x14ac:dyDescent="0.15">
      <c r="A33" s="217"/>
      <c r="B33" s="539" t="s">
        <v>122</v>
      </c>
      <c r="C33" s="540"/>
      <c r="D33" s="90">
        <f>SUM(D20:D32)</f>
        <v>20500</v>
      </c>
      <c r="E33" s="91">
        <f>SUM(E20:E32)</f>
        <v>0</v>
      </c>
      <c r="F33" s="7"/>
      <c r="G33" s="159"/>
      <c r="H33" s="159"/>
      <c r="I33" s="7"/>
      <c r="J33" s="7"/>
      <c r="K33" s="7"/>
      <c r="L33" s="7"/>
    </row>
    <row r="34" spans="1:12" s="12" customFormat="1" ht="16.5" customHeight="1" x14ac:dyDescent="0.15">
      <c r="A34" s="538" t="s">
        <v>1138</v>
      </c>
      <c r="B34" s="538"/>
      <c r="C34" s="538"/>
      <c r="D34" s="538"/>
      <c r="E34" s="538"/>
      <c r="F34" s="538"/>
      <c r="G34" s="538"/>
      <c r="H34" s="538"/>
      <c r="I34" s="538"/>
    </row>
    <row r="35" spans="1:12" ht="16.5" customHeight="1" x14ac:dyDescent="0.15">
      <c r="D35" s="80"/>
      <c r="E35" s="425"/>
      <c r="G35" s="80"/>
      <c r="H35" s="80"/>
      <c r="J35" s="12"/>
      <c r="K35" s="12"/>
      <c r="L35" s="12"/>
    </row>
    <row r="36" spans="1:12" ht="20.100000000000001" customHeight="1" x14ac:dyDescent="0.15">
      <c r="A36" s="360" t="s">
        <v>208</v>
      </c>
      <c r="B36" s="359" t="s">
        <v>114</v>
      </c>
      <c r="C36" s="189"/>
      <c r="D36" s="191"/>
      <c r="E36" s="191"/>
      <c r="F36" s="102">
        <f>D44</f>
        <v>5900</v>
      </c>
      <c r="G36" s="185" t="s">
        <v>112</v>
      </c>
      <c r="H36" s="192"/>
      <c r="I36" s="190"/>
      <c r="J36" s="12"/>
      <c r="K36" s="12"/>
      <c r="L36" s="12"/>
    </row>
    <row r="37" spans="1:12" ht="16.5" customHeight="1" x14ac:dyDescent="0.15">
      <c r="A37" s="81" t="s">
        <v>101</v>
      </c>
      <c r="B37" s="81" t="s">
        <v>102</v>
      </c>
      <c r="C37" s="82" t="s">
        <v>103</v>
      </c>
      <c r="D37" s="83" t="s">
        <v>104</v>
      </c>
      <c r="E37" s="101" t="s">
        <v>105</v>
      </c>
      <c r="F37" s="81" t="s">
        <v>101</v>
      </c>
      <c r="G37" s="83" t="s">
        <v>107</v>
      </c>
      <c r="H37" s="85" t="s">
        <v>108</v>
      </c>
      <c r="I37" s="81" t="s">
        <v>109</v>
      </c>
      <c r="J37" s="81" t="s">
        <v>30</v>
      </c>
      <c r="K37" s="82" t="s">
        <v>632</v>
      </c>
      <c r="L37" s="81" t="s">
        <v>633</v>
      </c>
    </row>
    <row r="38" spans="1:12" ht="16.5" customHeight="1" x14ac:dyDescent="0.15">
      <c r="A38" s="212" t="s">
        <v>172</v>
      </c>
      <c r="B38" s="205" t="s">
        <v>964</v>
      </c>
      <c r="C38" s="212" t="s">
        <v>642</v>
      </c>
      <c r="D38" s="388">
        <f>SUM(G38)</f>
        <v>1000</v>
      </c>
      <c r="E38" s="386">
        <f>SUM(H38)</f>
        <v>0</v>
      </c>
      <c r="F38" s="426" t="s">
        <v>554</v>
      </c>
      <c r="G38" s="388">
        <v>1000</v>
      </c>
      <c r="H38" s="388"/>
      <c r="I38" s="205"/>
      <c r="J38" s="205">
        <v>22301</v>
      </c>
      <c r="K38" s="205">
        <v>21</v>
      </c>
      <c r="L38" s="205">
        <v>5</v>
      </c>
    </row>
    <row r="39" spans="1:12" ht="16.5" customHeight="1" x14ac:dyDescent="0.15">
      <c r="A39" s="372" t="s">
        <v>462</v>
      </c>
      <c r="B39" s="208" t="s">
        <v>946</v>
      </c>
      <c r="C39" s="382" t="s">
        <v>130</v>
      </c>
      <c r="D39" s="370">
        <f>SUM(G39)</f>
        <v>1000</v>
      </c>
      <c r="E39" s="381">
        <f>SUM(H39)</f>
        <v>0</v>
      </c>
      <c r="F39" s="427" t="s">
        <v>554</v>
      </c>
      <c r="G39" s="370">
        <v>1000</v>
      </c>
      <c r="H39" s="370"/>
      <c r="I39" s="208"/>
      <c r="J39" s="208">
        <v>22301</v>
      </c>
      <c r="K39" s="208">
        <v>22</v>
      </c>
      <c r="L39" s="208">
        <v>5</v>
      </c>
    </row>
    <row r="40" spans="1:12" ht="16.5" customHeight="1" x14ac:dyDescent="0.15">
      <c r="A40" s="209"/>
      <c r="B40" s="208" t="s">
        <v>754</v>
      </c>
      <c r="C40" s="382" t="s">
        <v>124</v>
      </c>
      <c r="D40" s="370">
        <f t="shared" ref="D40:E43" si="0">SUM(G40)</f>
        <v>1000</v>
      </c>
      <c r="E40" s="381">
        <f t="shared" si="0"/>
        <v>0</v>
      </c>
      <c r="F40" s="208" t="s">
        <v>466</v>
      </c>
      <c r="G40" s="370">
        <v>1000</v>
      </c>
      <c r="H40" s="370"/>
      <c r="I40" s="208"/>
      <c r="J40" s="208">
        <v>22301</v>
      </c>
      <c r="K40" s="208">
        <v>23</v>
      </c>
      <c r="L40" s="208">
        <v>1</v>
      </c>
    </row>
    <row r="41" spans="1:12" ht="16.5" customHeight="1" x14ac:dyDescent="0.15">
      <c r="A41" s="209"/>
      <c r="B41" s="208" t="s">
        <v>945</v>
      </c>
      <c r="C41" s="382" t="s">
        <v>130</v>
      </c>
      <c r="D41" s="370">
        <f t="shared" si="0"/>
        <v>900</v>
      </c>
      <c r="E41" s="381">
        <f t="shared" si="0"/>
        <v>0</v>
      </c>
      <c r="F41" s="208" t="s">
        <v>466</v>
      </c>
      <c r="G41" s="370">
        <v>900</v>
      </c>
      <c r="H41" s="370"/>
      <c r="I41" s="208"/>
      <c r="J41" s="208">
        <v>22301</v>
      </c>
      <c r="K41" s="208">
        <v>24</v>
      </c>
      <c r="L41" s="208">
        <v>1</v>
      </c>
    </row>
    <row r="42" spans="1:12" ht="16.5" customHeight="1" x14ac:dyDescent="0.15">
      <c r="A42" s="209"/>
      <c r="B42" s="304" t="s">
        <v>941</v>
      </c>
      <c r="C42" s="374" t="s">
        <v>115</v>
      </c>
      <c r="D42" s="377">
        <f t="shared" si="0"/>
        <v>1500</v>
      </c>
      <c r="E42" s="379">
        <f t="shared" si="0"/>
        <v>0</v>
      </c>
      <c r="F42" s="208" t="s">
        <v>467</v>
      </c>
      <c r="G42" s="377">
        <v>1500</v>
      </c>
      <c r="H42" s="377"/>
      <c r="I42" s="304"/>
      <c r="J42" s="304">
        <v>22302</v>
      </c>
      <c r="K42" s="304">
        <v>25</v>
      </c>
      <c r="L42" s="304">
        <v>1</v>
      </c>
    </row>
    <row r="43" spans="1:12" ht="16.5" customHeight="1" x14ac:dyDescent="0.15">
      <c r="A43" s="209"/>
      <c r="B43" s="304" t="s">
        <v>814</v>
      </c>
      <c r="C43" s="93" t="s">
        <v>115</v>
      </c>
      <c r="D43" s="146">
        <f t="shared" si="0"/>
        <v>500</v>
      </c>
      <c r="E43" s="147">
        <f t="shared" si="0"/>
        <v>0</v>
      </c>
      <c r="F43" s="208" t="s">
        <v>468</v>
      </c>
      <c r="G43" s="146">
        <v>500</v>
      </c>
      <c r="H43" s="146"/>
      <c r="I43" s="92"/>
      <c r="J43" s="92">
        <v>22302</v>
      </c>
      <c r="K43" s="92">
        <v>26</v>
      </c>
      <c r="L43" s="92">
        <v>1</v>
      </c>
    </row>
    <row r="44" spans="1:12" ht="16.5" customHeight="1" x14ac:dyDescent="0.15">
      <c r="A44" s="215"/>
      <c r="B44" s="542" t="s">
        <v>132</v>
      </c>
      <c r="C44" s="543"/>
      <c r="D44" s="90">
        <f>SUM(D38:D43)</f>
        <v>5900</v>
      </c>
      <c r="E44" s="91">
        <f>SUM(E38:E43)</f>
        <v>0</v>
      </c>
      <c r="F44" s="7"/>
      <c r="G44" s="159"/>
      <c r="H44" s="159"/>
      <c r="I44" s="7"/>
      <c r="J44" s="7"/>
      <c r="K44" s="7"/>
      <c r="L44" s="7"/>
    </row>
    <row r="45" spans="1:12" s="12" customFormat="1" ht="16.5" customHeight="1" x14ac:dyDescent="0.15">
      <c r="A45" s="538" t="s">
        <v>1138</v>
      </c>
      <c r="B45" s="538"/>
      <c r="C45" s="538"/>
      <c r="D45" s="538"/>
      <c r="E45" s="538"/>
      <c r="F45" s="538"/>
      <c r="G45" s="538"/>
      <c r="H45" s="538"/>
      <c r="I45" s="538"/>
    </row>
  </sheetData>
  <mergeCells count="26">
    <mergeCell ref="B7:B9"/>
    <mergeCell ref="C7:C9"/>
    <mergeCell ref="D7:D9"/>
    <mergeCell ref="E7:E9"/>
    <mergeCell ref="E21:E24"/>
    <mergeCell ref="A16:I16"/>
    <mergeCell ref="C11:C14"/>
    <mergeCell ref="E11:E14"/>
    <mergeCell ref="B15:C15"/>
    <mergeCell ref="B11:B14"/>
    <mergeCell ref="D21:D24"/>
    <mergeCell ref="B21:B24"/>
    <mergeCell ref="C21:C24"/>
    <mergeCell ref="D11:D14"/>
    <mergeCell ref="A45:I45"/>
    <mergeCell ref="B33:C33"/>
    <mergeCell ref="A34:I34"/>
    <mergeCell ref="C29:C32"/>
    <mergeCell ref="B44:C44"/>
    <mergeCell ref="B29:B32"/>
    <mergeCell ref="B25:B28"/>
    <mergeCell ref="C25:C28"/>
    <mergeCell ref="E25:E28"/>
    <mergeCell ref="D29:D32"/>
    <mergeCell ref="E29:E32"/>
    <mergeCell ref="D25:D28"/>
  </mergeCells>
  <phoneticPr fontId="2"/>
  <hyperlinks>
    <hyperlink ref="A5" location="東中西!A1" display="（１）" xr:uid="{83404122-3D10-483D-89E7-7F5334358E39}"/>
    <hyperlink ref="A18" location="東中西!A1" display="（２）" xr:uid="{2DBCB44C-748A-4460-AC70-7BD9A5269F40}"/>
    <hyperlink ref="A36" location="東中西!A1" display="（３）" xr:uid="{8ADE9B75-897B-4998-85DB-DCCFD649DDC5}"/>
    <hyperlink ref="B5" location="東中西!A1" display="熱海市" xr:uid="{7ED961E9-8956-41A4-8968-9EA26DC52499}"/>
    <hyperlink ref="B18" location="東中西!A1" display="伊東市" xr:uid="{C5E1AC0F-3849-48F1-8CD1-12EA6DE8F519}"/>
    <hyperlink ref="B36" location="東中西!A1" display="賀茂郡東海岸" xr:uid="{7230FB20-A877-4BB6-9DEA-FDF6686C684B}"/>
  </hyperlinks>
  <printOptions horizontalCentered="1"/>
  <pageMargins left="0" right="0" top="0.39370078740157483" bottom="0.19685039370078741" header="0.51181102362204722" footer="0.51181102362204722"/>
  <pageSetup paperSize="9" orientation="portrait" r:id="rId1"/>
  <headerFooter alignWithMargins="0"/>
  <ignoredErrors>
    <ignoredError sqref="A8 A19:I19 B18:I18 A7 F7 A17:I17 C10:E10 A9:A11 C11 A14:F14 A33:C33 A24:F24 C20:F20 A15:C15 A20:A21 C21 A27:F28 A25 D25:F25 A30:F32 A29 C29:F29 A12:F12 A13:F13 A26:F26 A22:E22 E15:G15 E11:F11 E21:F21 E33:G33 F8" formulaRange="1"/>
    <ignoredError sqref="A5 A36" numberStoredAsText="1"/>
    <ignoredError sqref="A18" numberStoredAsText="1" formulaRange="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27"/>
  <sheetViews>
    <sheetView zoomScale="85" zoomScaleNormal="85" workbookViewId="0">
      <selection sqref="A1:B1"/>
    </sheetView>
  </sheetViews>
  <sheetFormatPr defaultRowHeight="16.5" customHeight="1" x14ac:dyDescent="0.15"/>
  <cols>
    <col min="1" max="1" width="7.25" style="12" customWidth="1"/>
    <col min="2" max="2" width="11.625" style="12" customWidth="1"/>
    <col min="3" max="3" width="4.25" style="12" customWidth="1"/>
    <col min="4" max="4" width="8.125" style="152" customWidth="1"/>
    <col min="5" max="5" width="8.125" style="12" customWidth="1"/>
    <col min="6" max="6" width="27.625" style="12" customWidth="1"/>
    <col min="7" max="8" width="8.125" style="152" customWidth="1"/>
    <col min="9" max="9" width="18" style="12" customWidth="1"/>
    <col min="10" max="12" width="9" style="5" hidden="1" customWidth="1"/>
    <col min="13" max="16384" width="9" style="5"/>
  </cols>
  <sheetData>
    <row r="1" spans="1:13" ht="16.5" customHeight="1" x14ac:dyDescent="0.15">
      <c r="A1" s="302"/>
      <c r="D1" s="80"/>
      <c r="J1" s="5" t="s">
        <v>631</v>
      </c>
    </row>
    <row r="2" spans="1:13" ht="16.5" customHeight="1" x14ac:dyDescent="0.15">
      <c r="D2" s="80"/>
    </row>
    <row r="3" spans="1:13" ht="16.5" customHeight="1" x14ac:dyDescent="0.15">
      <c r="D3" s="80"/>
    </row>
    <row r="4" spans="1:13" ht="16.5" customHeight="1" x14ac:dyDescent="0.15">
      <c r="D4" s="80"/>
    </row>
    <row r="5" spans="1:13" ht="20.100000000000001" customHeight="1" x14ac:dyDescent="0.15">
      <c r="A5" s="360" t="s">
        <v>56</v>
      </c>
      <c r="B5" s="361" t="s">
        <v>133</v>
      </c>
      <c r="C5" s="190"/>
      <c r="D5" s="191"/>
      <c r="E5" s="191"/>
      <c r="F5" s="102">
        <f>D13</f>
        <v>13150</v>
      </c>
      <c r="G5" s="202" t="s">
        <v>112</v>
      </c>
      <c r="H5" s="192"/>
      <c r="I5" s="190"/>
    </row>
    <row r="6" spans="1:13" ht="16.5" customHeight="1" x14ac:dyDescent="0.15">
      <c r="A6" s="81" t="s">
        <v>101</v>
      </c>
      <c r="B6" s="81" t="s">
        <v>102</v>
      </c>
      <c r="C6" s="82" t="s">
        <v>103</v>
      </c>
      <c r="D6" s="83" t="s">
        <v>104</v>
      </c>
      <c r="E6" s="101" t="s">
        <v>105</v>
      </c>
      <c r="F6" s="81" t="s">
        <v>101</v>
      </c>
      <c r="G6" s="83" t="s">
        <v>107</v>
      </c>
      <c r="H6" s="85" t="s">
        <v>108</v>
      </c>
      <c r="I6" s="81" t="s">
        <v>109</v>
      </c>
      <c r="J6" s="412" t="s">
        <v>30</v>
      </c>
      <c r="K6" s="82" t="s">
        <v>632</v>
      </c>
      <c r="L6" s="81" t="s">
        <v>633</v>
      </c>
    </row>
    <row r="7" spans="1:13" ht="16.5" customHeight="1" x14ac:dyDescent="0.15">
      <c r="A7" s="212" t="s">
        <v>133</v>
      </c>
      <c r="B7" s="305" t="s">
        <v>811</v>
      </c>
      <c r="C7" s="373" t="s">
        <v>271</v>
      </c>
      <c r="D7" s="384">
        <f>G7</f>
        <v>350</v>
      </c>
      <c r="E7" s="87">
        <f>SUM(H7)</f>
        <v>0</v>
      </c>
      <c r="F7" s="304" t="s">
        <v>334</v>
      </c>
      <c r="G7" s="161">
        <v>350</v>
      </c>
      <c r="H7" s="161"/>
      <c r="I7" s="304"/>
      <c r="J7" s="413">
        <v>22219</v>
      </c>
      <c r="K7" s="304">
        <v>32</v>
      </c>
      <c r="L7" s="304">
        <v>1</v>
      </c>
    </row>
    <row r="8" spans="1:13" ht="16.5" customHeight="1" x14ac:dyDescent="0.15">
      <c r="A8" s="209"/>
      <c r="B8" s="530" t="s">
        <v>755</v>
      </c>
      <c r="C8" s="531" t="s">
        <v>130</v>
      </c>
      <c r="D8" s="566">
        <f>SUM(G8:G10)</f>
        <v>8400</v>
      </c>
      <c r="E8" s="563">
        <f>SUM(H8:H10)</f>
        <v>0</v>
      </c>
      <c r="F8" s="210" t="s">
        <v>133</v>
      </c>
      <c r="G8" s="155">
        <v>6100</v>
      </c>
      <c r="H8" s="155"/>
      <c r="I8" s="210"/>
      <c r="J8" s="414">
        <v>22219</v>
      </c>
      <c r="K8" s="210">
        <v>33</v>
      </c>
      <c r="L8" s="210">
        <v>1</v>
      </c>
    </row>
    <row r="9" spans="1:13" ht="16.5" customHeight="1" x14ac:dyDescent="0.15">
      <c r="A9" s="209"/>
      <c r="B9" s="530"/>
      <c r="C9" s="531"/>
      <c r="D9" s="559"/>
      <c r="E9" s="568"/>
      <c r="F9" s="209" t="s">
        <v>333</v>
      </c>
      <c r="G9" s="384">
        <v>2000</v>
      </c>
      <c r="H9" s="384"/>
      <c r="I9" s="206"/>
      <c r="J9" s="415">
        <v>22304</v>
      </c>
      <c r="K9" s="209">
        <v>33</v>
      </c>
      <c r="L9" s="209">
        <v>2</v>
      </c>
      <c r="M9" s="416"/>
    </row>
    <row r="10" spans="1:13" ht="16.5" customHeight="1" x14ac:dyDescent="0.15">
      <c r="A10" s="209"/>
      <c r="B10" s="530"/>
      <c r="C10" s="531"/>
      <c r="D10" s="560"/>
      <c r="E10" s="569"/>
      <c r="F10" s="103" t="s">
        <v>335</v>
      </c>
      <c r="G10" s="307">
        <v>300</v>
      </c>
      <c r="H10" s="307"/>
      <c r="I10" s="207"/>
      <c r="J10" s="12">
        <v>22302</v>
      </c>
      <c r="K10" s="12">
        <v>33</v>
      </c>
      <c r="L10" s="12">
        <v>3</v>
      </c>
      <c r="M10" s="416"/>
    </row>
    <row r="11" spans="1:13" ht="16.5" customHeight="1" x14ac:dyDescent="0.15">
      <c r="A11" s="209"/>
      <c r="B11" s="530" t="s">
        <v>955</v>
      </c>
      <c r="C11" s="530" t="s">
        <v>1148</v>
      </c>
      <c r="D11" s="566">
        <f>SUM(G11:G12)</f>
        <v>4400</v>
      </c>
      <c r="E11" s="563">
        <f>SUM(H11:H12)</f>
        <v>0</v>
      </c>
      <c r="F11" s="210" t="s">
        <v>133</v>
      </c>
      <c r="G11" s="155">
        <v>3250</v>
      </c>
      <c r="H11" s="155"/>
      <c r="I11" s="210"/>
      <c r="J11" s="417">
        <v>22219</v>
      </c>
      <c r="K11" s="2">
        <v>35</v>
      </c>
      <c r="L11" s="2">
        <v>1</v>
      </c>
    </row>
    <row r="12" spans="1:13" ht="16.5" customHeight="1" x14ac:dyDescent="0.15">
      <c r="A12" s="209"/>
      <c r="B12" s="565"/>
      <c r="C12" s="565"/>
      <c r="D12" s="567"/>
      <c r="E12" s="564"/>
      <c r="F12" s="8" t="s">
        <v>333</v>
      </c>
      <c r="G12" s="410">
        <v>1150</v>
      </c>
      <c r="H12" s="410"/>
      <c r="I12" s="8"/>
      <c r="J12" s="418">
        <v>22304</v>
      </c>
      <c r="K12" s="207">
        <v>35</v>
      </c>
      <c r="L12" s="207">
        <v>2</v>
      </c>
    </row>
    <row r="13" spans="1:13" ht="16.5" customHeight="1" x14ac:dyDescent="0.15">
      <c r="A13" s="215"/>
      <c r="B13" s="561" t="s">
        <v>262</v>
      </c>
      <c r="C13" s="562"/>
      <c r="D13" s="315">
        <f>SUM(D7:D12)</f>
        <v>13150</v>
      </c>
      <c r="E13" s="142">
        <f>SUM(E7:E12)</f>
        <v>0</v>
      </c>
      <c r="F13" s="216"/>
      <c r="G13" s="158"/>
      <c r="H13" s="383"/>
      <c r="I13" s="216"/>
      <c r="J13" s="419"/>
      <c r="K13" s="7"/>
      <c r="L13" s="7"/>
    </row>
    <row r="14" spans="1:13" s="12" customFormat="1" ht="16.5" customHeight="1" x14ac:dyDescent="0.15">
      <c r="A14" s="538" t="s">
        <v>1138</v>
      </c>
      <c r="B14" s="538"/>
      <c r="C14" s="538"/>
      <c r="D14" s="538"/>
      <c r="E14" s="538"/>
      <c r="F14" s="538"/>
      <c r="G14" s="538"/>
      <c r="H14" s="538"/>
      <c r="I14" s="538"/>
    </row>
    <row r="15" spans="1:13" ht="16.5" customHeight="1" x14ac:dyDescent="0.15">
      <c r="A15" s="5"/>
      <c r="B15" s="5"/>
      <c r="C15" s="5"/>
      <c r="D15" s="173"/>
      <c r="E15" s="5"/>
      <c r="F15" s="5"/>
      <c r="G15" s="173"/>
      <c r="H15" s="173"/>
      <c r="I15" s="5"/>
    </row>
    <row r="16" spans="1:13" ht="20.100000000000001" customHeight="1" x14ac:dyDescent="0.15">
      <c r="A16" s="360" t="s">
        <v>175</v>
      </c>
      <c r="B16" s="361" t="s">
        <v>136</v>
      </c>
      <c r="C16" s="189"/>
      <c r="D16" s="191"/>
      <c r="E16" s="191"/>
      <c r="F16" s="102">
        <f>D23</f>
        <v>4150</v>
      </c>
      <c r="G16" s="185" t="s">
        <v>112</v>
      </c>
      <c r="H16" s="192"/>
      <c r="I16" s="190"/>
    </row>
    <row r="17" spans="1:12" ht="16.5" customHeight="1" x14ac:dyDescent="0.15">
      <c r="A17" s="81" t="s">
        <v>101</v>
      </c>
      <c r="B17" s="81" t="s">
        <v>102</v>
      </c>
      <c r="C17" s="82" t="s">
        <v>103</v>
      </c>
      <c r="D17" s="83" t="s">
        <v>104</v>
      </c>
      <c r="E17" s="101" t="s">
        <v>105</v>
      </c>
      <c r="F17" s="81" t="s">
        <v>101</v>
      </c>
      <c r="G17" s="83" t="s">
        <v>107</v>
      </c>
      <c r="H17" s="85" t="s">
        <v>108</v>
      </c>
      <c r="I17" s="81" t="s">
        <v>109</v>
      </c>
      <c r="J17" s="81" t="s">
        <v>30</v>
      </c>
      <c r="K17" s="82" t="s">
        <v>632</v>
      </c>
      <c r="L17" s="81" t="s">
        <v>633</v>
      </c>
    </row>
    <row r="18" spans="1:12" ht="16.5" customHeight="1" x14ac:dyDescent="0.15">
      <c r="A18" s="212" t="s">
        <v>172</v>
      </c>
      <c r="B18" s="544" t="s">
        <v>963</v>
      </c>
      <c r="C18" s="541" t="s">
        <v>115</v>
      </c>
      <c r="D18" s="559">
        <f>SUM(G18:G20)</f>
        <v>3500</v>
      </c>
      <c r="E18" s="533">
        <f>SUM(H18:H20)</f>
        <v>0</v>
      </c>
      <c r="F18" s="210" t="s">
        <v>469</v>
      </c>
      <c r="G18" s="155">
        <v>950</v>
      </c>
      <c r="H18" s="155"/>
      <c r="I18" s="210"/>
      <c r="J18" s="304">
        <v>22306</v>
      </c>
      <c r="K18" s="208">
        <v>43</v>
      </c>
      <c r="L18" s="208">
        <v>1</v>
      </c>
    </row>
    <row r="19" spans="1:12" ht="16.5" customHeight="1" x14ac:dyDescent="0.15">
      <c r="A19" s="372" t="s">
        <v>204</v>
      </c>
      <c r="B19" s="544"/>
      <c r="C19" s="541"/>
      <c r="D19" s="559"/>
      <c r="E19" s="533"/>
      <c r="F19" s="2" t="s">
        <v>166</v>
      </c>
      <c r="G19" s="162">
        <v>800</v>
      </c>
      <c r="H19" s="162"/>
      <c r="I19" s="2"/>
      <c r="J19" s="210">
        <v>22306</v>
      </c>
      <c r="K19" s="206">
        <v>43</v>
      </c>
      <c r="L19" s="206">
        <v>3</v>
      </c>
    </row>
    <row r="20" spans="1:12" ht="16.5" customHeight="1" x14ac:dyDescent="0.15">
      <c r="A20" s="209"/>
      <c r="B20" s="546"/>
      <c r="C20" s="548"/>
      <c r="D20" s="560"/>
      <c r="E20" s="534"/>
      <c r="F20" s="305" t="s">
        <v>336</v>
      </c>
      <c r="G20" s="385">
        <v>1750</v>
      </c>
      <c r="H20" s="385"/>
      <c r="I20" s="305"/>
      <c r="J20" s="305">
        <v>22306</v>
      </c>
      <c r="K20" s="305">
        <v>43</v>
      </c>
      <c r="L20" s="305">
        <v>4</v>
      </c>
    </row>
    <row r="21" spans="1:12" ht="16.5" customHeight="1" x14ac:dyDescent="0.15">
      <c r="A21" s="209"/>
      <c r="B21" s="304" t="s">
        <v>812</v>
      </c>
      <c r="C21" s="374" t="s">
        <v>115</v>
      </c>
      <c r="D21" s="161">
        <f t="shared" ref="D21:E22" si="0">SUM(G21)</f>
        <v>300</v>
      </c>
      <c r="E21" s="87">
        <f t="shared" si="0"/>
        <v>0</v>
      </c>
      <c r="F21" s="304" t="s">
        <v>555</v>
      </c>
      <c r="G21" s="161">
        <v>300</v>
      </c>
      <c r="H21" s="161"/>
      <c r="I21" s="304"/>
      <c r="J21" s="304">
        <v>22306</v>
      </c>
      <c r="K21" s="304">
        <v>45</v>
      </c>
      <c r="L21" s="304">
        <v>1</v>
      </c>
    </row>
    <row r="22" spans="1:12" ht="16.5" customHeight="1" x14ac:dyDescent="0.15">
      <c r="A22" s="209"/>
      <c r="B22" s="92" t="s">
        <v>813</v>
      </c>
      <c r="C22" s="93" t="s">
        <v>115</v>
      </c>
      <c r="D22" s="160">
        <f t="shared" si="0"/>
        <v>350</v>
      </c>
      <c r="E22" s="94">
        <f t="shared" si="0"/>
        <v>0</v>
      </c>
      <c r="F22" s="92" t="s">
        <v>556</v>
      </c>
      <c r="G22" s="160">
        <v>350</v>
      </c>
      <c r="H22" s="160"/>
      <c r="I22" s="92"/>
      <c r="J22" s="92">
        <v>22306</v>
      </c>
      <c r="K22" s="92">
        <v>46</v>
      </c>
      <c r="L22" s="92">
        <v>1</v>
      </c>
    </row>
    <row r="23" spans="1:12" ht="16.5" customHeight="1" x14ac:dyDescent="0.15">
      <c r="A23" s="217"/>
      <c r="B23" s="557" t="s">
        <v>137</v>
      </c>
      <c r="C23" s="558"/>
      <c r="D23" s="316">
        <f>SUM(D18:D22)</f>
        <v>4150</v>
      </c>
      <c r="E23" s="88">
        <f>SUM(E18:E22)</f>
        <v>0</v>
      </c>
      <c r="F23" s="7"/>
      <c r="G23" s="213"/>
      <c r="H23" s="194"/>
      <c r="I23" s="7"/>
      <c r="J23" s="7"/>
      <c r="K23" s="7"/>
      <c r="L23" s="7"/>
    </row>
    <row r="24" spans="1:12" s="12" customFormat="1" ht="16.5" customHeight="1" x14ac:dyDescent="0.15">
      <c r="A24" s="538" t="s">
        <v>1138</v>
      </c>
      <c r="B24" s="538"/>
      <c r="C24" s="538"/>
      <c r="D24" s="538"/>
      <c r="E24" s="538"/>
      <c r="F24" s="538"/>
      <c r="G24" s="538"/>
      <c r="H24" s="538"/>
      <c r="I24" s="538"/>
    </row>
    <row r="27" spans="1:12" ht="16.5" customHeight="1" x14ac:dyDescent="0.15">
      <c r="F27" s="152"/>
      <c r="G27" s="12"/>
      <c r="H27" s="5"/>
      <c r="I27" s="5"/>
    </row>
  </sheetData>
  <mergeCells count="16">
    <mergeCell ref="A14:I14"/>
    <mergeCell ref="B13:C13"/>
    <mergeCell ref="E11:E12"/>
    <mergeCell ref="B11:B12"/>
    <mergeCell ref="C8:C10"/>
    <mergeCell ref="D8:D10"/>
    <mergeCell ref="D11:D12"/>
    <mergeCell ref="C11:C12"/>
    <mergeCell ref="B8:B10"/>
    <mergeCell ref="E8:E10"/>
    <mergeCell ref="B23:C23"/>
    <mergeCell ref="A24:I24"/>
    <mergeCell ref="B18:B20"/>
    <mergeCell ref="C18:C20"/>
    <mergeCell ref="D18:D20"/>
    <mergeCell ref="E18:E20"/>
  </mergeCells>
  <phoneticPr fontId="2"/>
  <hyperlinks>
    <hyperlink ref="A5" location="東中西!A1" display="（４）" xr:uid="{36AC053C-98EE-4B9A-9126-E7903095291A}"/>
    <hyperlink ref="A16" location="東中西!A1" display="（５）" xr:uid="{30E226AA-5D57-4170-BD68-16755CA46FB4}"/>
    <hyperlink ref="B5" location="東中西!A1" display="下田市" xr:uid="{D2EC777B-02A7-4195-9664-67A5DEB2B1C5}"/>
    <hyperlink ref="B16" location="東中西!A1" display="賀茂郡西海岸" xr:uid="{DDEDEB40-DFD1-4F2C-8C11-BB0C215B082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10 E7:E10 D11:D12 E11:E12" formulaRange="1"/>
    <ignoredError sqref="A5 A16"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30</vt:i4>
      </vt:variant>
    </vt:vector>
  </HeadingPairs>
  <TitlesOfParts>
    <vt:vector size="59" baseType="lpstr">
      <vt:lpstr>個人情報の御取扱い</vt:lpstr>
      <vt:lpstr>新聞広告取扱基準</vt:lpstr>
      <vt:lpstr>おことわり</vt:lpstr>
      <vt:lpstr>折込依頼書</vt:lpstr>
      <vt:lpstr>ﾀｲﾄﾙﾊﾞｰ</vt:lpstr>
      <vt:lpstr>東中西</vt:lpstr>
      <vt:lpstr>東部部数表 №付</vt:lpstr>
      <vt:lpstr>熱海市・伊東市・賀茂郡東海岸</vt:lpstr>
      <vt:lpstr>下田市・賀茂郡西海岸</vt:lpstr>
      <vt:lpstr>伊豆市・伊豆の国市・三島市</vt:lpstr>
      <vt:lpstr>裾野市・御殿場市・小山町</vt:lpstr>
      <vt:lpstr>沼津市</vt:lpstr>
      <vt:lpstr>富士市</vt:lpstr>
      <vt:lpstr>富士宮市</vt:lpstr>
      <vt:lpstr>中部部数表№付</vt:lpstr>
      <vt:lpstr>静岡市清水区</vt:lpstr>
      <vt:lpstr>静岡市葵区・駿河区</vt:lpstr>
      <vt:lpstr>焼津市</vt:lpstr>
      <vt:lpstr>藤枝市</vt:lpstr>
      <vt:lpstr>島田市</vt:lpstr>
      <vt:lpstr>榛原郡・牧之原市</vt:lpstr>
      <vt:lpstr>西部部数表№付</vt:lpstr>
      <vt:lpstr>御前崎市・菊川市・掛川市</vt:lpstr>
      <vt:lpstr>森町・袋井市</vt:lpstr>
      <vt:lpstr>磐田市</vt:lpstr>
      <vt:lpstr>浜松市浜松①②</vt:lpstr>
      <vt:lpstr>浜松市笠井・浜北､天竜</vt:lpstr>
      <vt:lpstr>浜松市雄踏・舞阪・引佐､湖西市</vt:lpstr>
      <vt:lpstr>市町別一覧</vt:lpstr>
      <vt:lpstr>おことわり!OLE_LINK1</vt:lpstr>
      <vt:lpstr>ﾀｲﾄﾙﾊﾞｰ!Print_Area</vt:lpstr>
      <vt:lpstr>伊豆市・伊豆の国市・三島市!Print_Area</vt:lpstr>
      <vt:lpstr>下田市・賀茂郡西海岸!Print_Area</vt:lpstr>
      <vt:lpstr>個人情報の御取扱い!Print_Area</vt:lpstr>
      <vt:lpstr>御前崎市・菊川市・掛川市!Print_Area</vt:lpstr>
      <vt:lpstr>市町別一覧!Print_Area</vt:lpstr>
      <vt:lpstr>沼津市!Print_Area</vt:lpstr>
      <vt:lpstr>焼津市!Print_Area</vt:lpstr>
      <vt:lpstr>森町・袋井市!Print_Area</vt:lpstr>
      <vt:lpstr>榛原郡・牧之原市!Print_Area</vt:lpstr>
      <vt:lpstr>裾野市・御殿場市・小山町!Print_Area</vt:lpstr>
      <vt:lpstr>西部部数表№付!Print_Area</vt:lpstr>
      <vt:lpstr>静岡市葵区・駿河区!Print_Area</vt:lpstr>
      <vt:lpstr>静岡市清水区!Print_Area</vt:lpstr>
      <vt:lpstr>折込依頼書!Print_Area</vt:lpstr>
      <vt:lpstr>中部部数表№付!Print_Area</vt:lpstr>
      <vt:lpstr>島田市!Print_Area</vt:lpstr>
      <vt:lpstr>東中西!Print_Area</vt:lpstr>
      <vt:lpstr>'東部部数表 №付'!Print_Area</vt:lpstr>
      <vt:lpstr>藤枝市!Print_Area</vt:lpstr>
      <vt:lpstr>熱海市・伊東市・賀茂郡東海岸!Print_Area</vt:lpstr>
      <vt:lpstr>磐田市!Print_Area</vt:lpstr>
      <vt:lpstr>浜松市笠井・浜北､天竜!Print_Area</vt:lpstr>
      <vt:lpstr>浜松市浜松①②!Print_Area</vt:lpstr>
      <vt:lpstr>浜松市雄踏・舞阪・引佐､湖西市!Print_Area</vt:lpstr>
      <vt:lpstr>富士宮市!Print_Area</vt:lpstr>
      <vt:lpstr>富士市!Print_Area</vt:lpstr>
      <vt:lpstr>市町別一覧!Print_Titles</vt:lpstr>
      <vt:lpstr>静岡市葵区・駿河区!Print_Titles</vt:lpstr>
    </vt:vector>
  </TitlesOfParts>
  <Company>株式会社静岡オリコミ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中野新田静岡営業本部</dc:creator>
  <cp:lastModifiedBy>蒔田 志帆</cp:lastModifiedBy>
  <cp:lastPrinted>2025-07-01T23:46:04Z</cp:lastPrinted>
  <dcterms:created xsi:type="dcterms:W3CDTF">1999-08-11T07:38:25Z</dcterms:created>
  <dcterms:modified xsi:type="dcterms:W3CDTF">2025-07-30T00:27:09Z</dcterms:modified>
</cp:coreProperties>
</file>